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2_行政経営課\◇管財係\★電子入札・契約管理・電子指名願い等(九州日立ｼｽﾃﾑｽﾞ)\★指名願い関係\業者名簿（業者管理システム帳票出力）\R7・8\(2)認定処理後、ホームページ等公表分\R7.12更新\"/>
    </mc:Choice>
  </mc:AlternateContent>
  <xr:revisionPtr revIDLastSave="0" documentId="13_ncr:1_{FFCFD02B-CF33-425E-BCE6-11CF7B0DC324}" xr6:coauthVersionLast="47" xr6:coauthVersionMax="47" xr10:uidLastSave="{00000000-0000-0000-0000-000000000000}"/>
  <bookViews>
    <workbookView xWindow="-108" yWindow="-108" windowWidth="23256" windowHeight="12456" xr2:uid="{269F8B8B-9C54-4947-9D1E-6C889CAAC5E6}"/>
  </bookViews>
  <sheets>
    <sheet name="公表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aa">[1]構成算出条件!$B$6</definedName>
    <definedName name="bbb">[1]構成算出条件!$B$9</definedName>
    <definedName name="ccc">[1]構成算出条件!$E$6</definedName>
    <definedName name="ddd">[1]構成算出条件!$B$7</definedName>
    <definedName name="eee">[1]構成算出条件!$B$4</definedName>
    <definedName name="fff">[1]構成算出条件!#REF!</definedName>
    <definedName name="hhh">[1]構成算出条件!$B$5</definedName>
    <definedName name="J0">[2]製品データベース!#REF!</definedName>
    <definedName name="jjj">[1]構成算出条件!$E$5</definedName>
    <definedName name="kayahara">#REF!</definedName>
    <definedName name="ＰＰ掛率">[4]SPL!#REF!</definedName>
    <definedName name="_xlnm.Print_Area" localSheetId="0">公表用!$A$1:$BH$485</definedName>
    <definedName name="Print_Area_MI">'[5]H9FY初構成一覧(ｵﾝﾗｲﾝ)'!#REF!</definedName>
    <definedName name="_xlnm.Print_Titles" localSheetId="0">公表用!$1:$15</definedName>
    <definedName name="SPL">#REF!</definedName>
    <definedName name="ｲﾝｽﾄｰﾙ７年">#REF!</definedName>
    <definedName name="ｲﾝｽﾄｰﾙ８年">#REF!</definedName>
    <definedName name="ｲﾝｽﾄｰﾙ９年">#REF!</definedName>
    <definedName name="サーバ台数">[6]条件!$B$20</definedName>
    <definedName name="ｼｽﾃﾑ･ｴﾝｼﾞﾆｱﾘﾝｸﾞ７年">#REF!</definedName>
    <definedName name="ｼｽﾃﾑ･ｴﾝｼﾞﾆｱﾘﾝｸﾞ８年">#REF!</definedName>
    <definedName name="ｼｽﾃﾑ･ｴﾝｼﾞﾆｱﾘﾝｸﾞ９年">#REF!</definedName>
    <definedName name="ハード掛率">[4]SPL!#REF!</definedName>
    <definedName name="パック保守">'[7]３年パック保守'!$B$2:$E$18</definedName>
    <definedName name="ﾌﾟﾛｸﾞﾗﾑ･ｻｰﾋﾞｽ７年">#REF!</definedName>
    <definedName name="ﾌﾟﾛｸﾞﾗﾑ･ｻｰﾋﾞｽ８年">#REF!</definedName>
    <definedName name="ﾌﾟﾛｸﾞﾗﾑ･ｻｰﾋﾞｽ９年">#REF!</definedName>
    <definedName name="価格">[8]ＳＰＬ表!$B$6:$K$3105</definedName>
    <definedName name="価格表">[7]サーバー!$B$2:$E$25</definedName>
    <definedName name="基本ＳＥ７年">#REF!</definedName>
    <definedName name="基本ＳＥ８年">#REF!</definedName>
    <definedName name="基本ＳＥ９年">#REF!</definedName>
    <definedName name="金額">#REF!</definedName>
    <definedName name="計算機ｺｰﾄﾞ">#REF!</definedName>
    <definedName name="戸籍証明書発行件数">[1]構成算出条件!$B$6</definedName>
    <definedName name="支所数">[1]構成算出条件!$B$9</definedName>
    <definedName name="支所端末台数">[1]構成算出条件!$E$6</definedName>
    <definedName name="社内取纏７年">#REF!</definedName>
    <definedName name="社内取纏８年">#REF!</definedName>
    <definedName name="社内取纏９年">#REF!</definedName>
    <definedName name="除籍_改製原戸籍数">[1]構成算出条件!$B$7</definedName>
    <definedName name="推奨機種">[6]条件!$E$3</definedName>
    <definedName name="数量">#REF!</definedName>
    <definedName name="製造原価">#REF!</definedName>
    <definedName name="製品種目">#REF!</definedName>
    <definedName name="単価">#REF!</definedName>
    <definedName name="提出値">#REF!</definedName>
    <definedName name="届出事件数総数">[1]構成算出条件!$B$4</definedName>
    <definedName name="年間消除件数">[1]構成算出条件!#REF!</definedName>
    <definedName name="非本籍人届出件数">[1]構成算出条件!$B$5</definedName>
    <definedName name="表紙入力">"フォーム 1"</definedName>
    <definedName name="本庁端末台数">[1]構成算出条件!$E$5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12" i="1" l="1"/>
  <c r="AY12" i="1"/>
  <c r="AX12" i="1"/>
  <c r="AW12" i="1"/>
  <c r="AN12" i="1"/>
  <c r="AM12" i="1"/>
  <c r="AL12" i="1"/>
  <c r="AK12" i="1"/>
  <c r="AB12" i="1"/>
  <c r="AA12" i="1"/>
  <c r="Z12" i="1"/>
  <c r="Y12" i="1"/>
  <c r="P12" i="1"/>
  <c r="O12" i="1"/>
  <c r="N12" i="1"/>
  <c r="M12" i="1"/>
  <c r="D12" i="1"/>
  <c r="C12" i="1"/>
  <c r="B12" i="1"/>
  <c r="H6" i="1"/>
  <c r="E6" i="1"/>
  <c r="BH12" i="1" s="1"/>
  <c r="E12" i="1" l="1"/>
  <c r="Q12" i="1"/>
  <c r="AC12" i="1"/>
  <c r="AO12" i="1"/>
  <c r="BA12" i="1"/>
  <c r="F12" i="1"/>
  <c r="R12" i="1"/>
  <c r="AD12" i="1"/>
  <c r="AP12" i="1"/>
  <c r="BB12" i="1"/>
  <c r="G12" i="1"/>
  <c r="S12" i="1"/>
  <c r="AE12" i="1"/>
  <c r="AQ12" i="1"/>
  <c r="BC12" i="1"/>
  <c r="AR12" i="1"/>
  <c r="BE12" i="1"/>
  <c r="AT12" i="1"/>
  <c r="K12" i="1"/>
  <c r="W12" i="1"/>
  <c r="AI12" i="1"/>
  <c r="AU12" i="1"/>
  <c r="BG12" i="1"/>
  <c r="H12" i="1"/>
  <c r="T12" i="1"/>
  <c r="AF12" i="1"/>
  <c r="BD12" i="1"/>
  <c r="I12" i="1"/>
  <c r="U12" i="1"/>
  <c r="AG12" i="1"/>
  <c r="AS12" i="1"/>
  <c r="N6" i="1"/>
  <c r="J12" i="1"/>
  <c r="V12" i="1"/>
  <c r="AH12" i="1"/>
  <c r="BF12" i="1"/>
  <c r="L12" i="1"/>
  <c r="X12" i="1"/>
  <c r="AJ12" i="1"/>
  <c r="AV12" i="1"/>
  <c r="AN6" i="1" l="1" a="1"/>
  <c r="AN6" i="1" s="1"/>
  <c r="T6" i="1" a="1"/>
  <c r="T6" i="1" s="1"/>
  <c r="AI6" i="1" a="1"/>
  <c r="AI6" i="1" s="1"/>
  <c r="AF6" i="1"/>
  <c r="AK6" i="1"/>
  <c r="Q6" i="1"/>
  <c r="AD6" i="1" a="1"/>
  <c r="AD6" i="1" s="1"/>
  <c r="AA6" i="1"/>
  <c r="Y6" i="1" a="1"/>
  <c r="Y6" i="1" s="1"/>
  <c r="V6" i="1"/>
</calcChain>
</file>

<file path=xl/sharedStrings.xml><?xml version="1.0" encoding="utf-8"?>
<sst xmlns="http://schemas.openxmlformats.org/spreadsheetml/2006/main" count="35272" uniqueCount="998">
  <si>
    <t>令和7・8年度遠賀町入札参加資格申請者一覧（工事）</t>
  </si>
  <si>
    <t>検　　索</t>
    <rPh sb="0" eb="1">
      <t>ケン</t>
    </rPh>
    <rPh sb="3" eb="4">
      <t>サク</t>
    </rPh>
    <phoneticPr fontId="7"/>
  </si>
  <si>
    <t>検　　索　　結　　果</t>
    <rPh sb="0" eb="1">
      <t>ケン</t>
    </rPh>
    <rPh sb="3" eb="4">
      <t>サク</t>
    </rPh>
    <rPh sb="6" eb="7">
      <t>ケツ</t>
    </rPh>
    <rPh sb="9" eb="10">
      <t>ハテ</t>
    </rPh>
    <phoneticPr fontId="7"/>
  </si>
  <si>
    <t>受付番号</t>
    <rPh sb="0" eb="4">
      <t>ウケツケバンゴウ</t>
    </rPh>
    <phoneticPr fontId="7"/>
  </si>
  <si>
    <t>商号又は名称</t>
    <rPh sb="0" eb="2">
      <t>ショウゴウ</t>
    </rPh>
    <rPh sb="2" eb="3">
      <t>マタ</t>
    </rPh>
    <rPh sb="4" eb="6">
      <t>メイショウ</t>
    </rPh>
    <phoneticPr fontId="7"/>
  </si>
  <si>
    <t>商号又は名称</t>
    <phoneticPr fontId="7"/>
  </si>
  <si>
    <t>地域区分</t>
    <rPh sb="0" eb="4">
      <t>チイキクブン</t>
    </rPh>
    <phoneticPr fontId="7"/>
  </si>
  <si>
    <t>希望業種１</t>
    <rPh sb="0" eb="4">
      <t>キボウギョウシュ</t>
    </rPh>
    <phoneticPr fontId="7"/>
  </si>
  <si>
    <t>希望業種２</t>
    <rPh sb="0" eb="4">
      <t>キボウギョウシュ</t>
    </rPh>
    <phoneticPr fontId="7"/>
  </si>
  <si>
    <t>希望業種３</t>
    <rPh sb="0" eb="4">
      <t>キボウギョウシュ</t>
    </rPh>
    <phoneticPr fontId="7"/>
  </si>
  <si>
    <t>希望業種４</t>
    <rPh sb="0" eb="4">
      <t>キボウギョウシュ</t>
    </rPh>
    <phoneticPr fontId="7"/>
  </si>
  <si>
    <t>希望業種５</t>
    <rPh sb="0" eb="4">
      <t>キボウギョウシュ</t>
    </rPh>
    <phoneticPr fontId="7"/>
  </si>
  <si>
    <t>※受付番号か商号又は名称のいずれかで検索可能です。</t>
    <rPh sb="1" eb="5">
      <t>ウケツケバンゴウ</t>
    </rPh>
    <rPh sb="6" eb="9">
      <t>ショウゴウマタ</t>
    </rPh>
    <rPh sb="10" eb="12">
      <t>メイショウ</t>
    </rPh>
    <rPh sb="18" eb="22">
      <t>ケンサクカノウ</t>
    </rPh>
    <phoneticPr fontId="7"/>
  </si>
  <si>
    <t>※受付番号は、下５桁のみでも検索可能です。</t>
    <rPh sb="1" eb="5">
      <t>ウケツケバンゴウ</t>
    </rPh>
    <rPh sb="7" eb="8">
      <t>シモ</t>
    </rPh>
    <rPh sb="9" eb="10">
      <t>ケタ</t>
    </rPh>
    <rPh sb="14" eb="16">
      <t>ケンサク</t>
    </rPh>
    <rPh sb="16" eb="18">
      <t>カノウ</t>
    </rPh>
    <phoneticPr fontId="7"/>
  </si>
  <si>
    <t>※「商号又は名称」は、一部でも構いませんが、他社と重複した場合には、検索結果が正しく表示されないことがあります。</t>
    <rPh sb="11" eb="13">
      <t>イチブ</t>
    </rPh>
    <rPh sb="15" eb="16">
      <t>カマ</t>
    </rPh>
    <rPh sb="22" eb="24">
      <t>タシャ</t>
    </rPh>
    <rPh sb="25" eb="27">
      <t>ジュウフク</t>
    </rPh>
    <rPh sb="29" eb="31">
      <t>バアイ</t>
    </rPh>
    <rPh sb="34" eb="38">
      <t>ケンサクケッカ</t>
    </rPh>
    <rPh sb="39" eb="40">
      <t>タダ</t>
    </rPh>
    <rPh sb="42" eb="44">
      <t>ヒョウジ</t>
    </rPh>
    <phoneticPr fontId="7"/>
  </si>
  <si>
    <t>受付番号</t>
  </si>
  <si>
    <t>土木</t>
    <rPh sb="0" eb="2">
      <t>ドボク</t>
    </rPh>
    <phoneticPr fontId="7"/>
  </si>
  <si>
    <t>建築</t>
    <rPh sb="0" eb="2">
      <t>ケンチク</t>
    </rPh>
    <phoneticPr fontId="7"/>
  </si>
  <si>
    <t>大工</t>
    <rPh sb="0" eb="2">
      <t>ダイク</t>
    </rPh>
    <phoneticPr fontId="7"/>
  </si>
  <si>
    <t>左官</t>
    <rPh sb="0" eb="2">
      <t>サカン</t>
    </rPh>
    <phoneticPr fontId="7"/>
  </si>
  <si>
    <t>とび・土木</t>
    <rPh sb="3" eb="5">
      <t>ドボク</t>
    </rPh>
    <phoneticPr fontId="7"/>
  </si>
  <si>
    <t>石</t>
    <rPh sb="0" eb="1">
      <t>イシ</t>
    </rPh>
    <phoneticPr fontId="7"/>
  </si>
  <si>
    <t>屋根</t>
    <rPh sb="0" eb="2">
      <t>ヤネ</t>
    </rPh>
    <phoneticPr fontId="7"/>
  </si>
  <si>
    <t>電気</t>
    <rPh sb="0" eb="2">
      <t>デンキ</t>
    </rPh>
    <phoneticPr fontId="7"/>
  </si>
  <si>
    <t>管</t>
    <rPh sb="0" eb="1">
      <t>カン</t>
    </rPh>
    <phoneticPr fontId="7"/>
  </si>
  <si>
    <t>ﾀｲﾙ･れんが・ﾌﾞﾛｯｸ</t>
    <phoneticPr fontId="7"/>
  </si>
  <si>
    <t>鋼構造物</t>
    <rPh sb="0" eb="1">
      <t>ハガネ</t>
    </rPh>
    <rPh sb="1" eb="3">
      <t>コウゾウ</t>
    </rPh>
    <rPh sb="3" eb="4">
      <t>ブツ</t>
    </rPh>
    <phoneticPr fontId="7"/>
  </si>
  <si>
    <t>鉄筋</t>
    <rPh sb="0" eb="2">
      <t>テッキン</t>
    </rPh>
    <phoneticPr fontId="7"/>
  </si>
  <si>
    <t>ほ装</t>
    <rPh sb="1" eb="2">
      <t>ソウ</t>
    </rPh>
    <phoneticPr fontId="7"/>
  </si>
  <si>
    <t>しゅんせつ</t>
    <phoneticPr fontId="7"/>
  </si>
  <si>
    <t>板金</t>
    <rPh sb="0" eb="1">
      <t>イタ</t>
    </rPh>
    <rPh sb="1" eb="2">
      <t>キン</t>
    </rPh>
    <phoneticPr fontId="7"/>
  </si>
  <si>
    <t>ガラス</t>
    <phoneticPr fontId="7"/>
  </si>
  <si>
    <t>塗装</t>
    <rPh sb="0" eb="2">
      <t>トソウ</t>
    </rPh>
    <phoneticPr fontId="7"/>
  </si>
  <si>
    <t>防水</t>
    <rPh sb="0" eb="2">
      <t>ボウスイ</t>
    </rPh>
    <phoneticPr fontId="7"/>
  </si>
  <si>
    <t>内装</t>
    <rPh sb="0" eb="2">
      <t>ナイソウ</t>
    </rPh>
    <phoneticPr fontId="7"/>
  </si>
  <si>
    <t>機械器具
設置</t>
    <rPh sb="0" eb="2">
      <t>キカイ</t>
    </rPh>
    <rPh sb="2" eb="4">
      <t>キグ</t>
    </rPh>
    <rPh sb="5" eb="7">
      <t>セッチ</t>
    </rPh>
    <phoneticPr fontId="7"/>
  </si>
  <si>
    <t>熱絶縁</t>
    <rPh sb="0" eb="1">
      <t>ネツ</t>
    </rPh>
    <rPh sb="1" eb="3">
      <t>ゼツエン</t>
    </rPh>
    <phoneticPr fontId="7"/>
  </si>
  <si>
    <t>電気通信</t>
    <rPh sb="0" eb="2">
      <t>デンキ</t>
    </rPh>
    <rPh sb="2" eb="4">
      <t>ツウシン</t>
    </rPh>
    <phoneticPr fontId="7"/>
  </si>
  <si>
    <t>造園</t>
    <rPh sb="0" eb="2">
      <t>ゾウエン</t>
    </rPh>
    <phoneticPr fontId="7"/>
  </si>
  <si>
    <t>さく井</t>
    <rPh sb="2" eb="3">
      <t>メグミ</t>
    </rPh>
    <phoneticPr fontId="7"/>
  </si>
  <si>
    <t>建具</t>
    <rPh sb="0" eb="1">
      <t>ケン</t>
    </rPh>
    <rPh sb="1" eb="2">
      <t>グ</t>
    </rPh>
    <phoneticPr fontId="7"/>
  </si>
  <si>
    <t>水道施設</t>
    <rPh sb="0" eb="2">
      <t>スイドウ</t>
    </rPh>
    <rPh sb="2" eb="4">
      <t>シセツ</t>
    </rPh>
    <phoneticPr fontId="7"/>
  </si>
  <si>
    <t>消防施設</t>
    <rPh sb="0" eb="2">
      <t>ショウボウ</t>
    </rPh>
    <rPh sb="2" eb="4">
      <t>シセツ</t>
    </rPh>
    <phoneticPr fontId="7"/>
  </si>
  <si>
    <t>清掃施設</t>
    <rPh sb="0" eb="2">
      <t>セイソウ</t>
    </rPh>
    <rPh sb="2" eb="4">
      <t>シセツ</t>
    </rPh>
    <phoneticPr fontId="7"/>
  </si>
  <si>
    <t>順位</t>
    <rPh sb="0" eb="2">
      <t>ジュンイ</t>
    </rPh>
    <phoneticPr fontId="7"/>
  </si>
  <si>
    <t>格付</t>
    <rPh sb="0" eb="1">
      <t>カク</t>
    </rPh>
    <rPh sb="1" eb="2">
      <t>ヅケ</t>
    </rPh>
    <phoneticPr fontId="7"/>
  </si>
  <si>
    <t>00051873</t>
  </si>
  <si>
    <t>アーク工業有限会社　</t>
  </si>
  <si>
    <t>町外</t>
  </si>
  <si>
    <t/>
  </si>
  <si>
    <t>1</t>
  </si>
  <si>
    <t>B</t>
  </si>
  <si>
    <t>00049106</t>
  </si>
  <si>
    <t>アース建設株式会社　遠賀支店</t>
  </si>
  <si>
    <t>町内</t>
  </si>
  <si>
    <t>2</t>
  </si>
  <si>
    <t>C</t>
  </si>
  <si>
    <t>3</t>
  </si>
  <si>
    <t>00053226</t>
  </si>
  <si>
    <t>アートロード株式会社　</t>
  </si>
  <si>
    <t>A</t>
  </si>
  <si>
    <t>00048563</t>
  </si>
  <si>
    <t>アイサワ工業株式会社　</t>
  </si>
  <si>
    <t>00049351</t>
  </si>
  <si>
    <t>愛知時計電機株式会社　福岡支店</t>
  </si>
  <si>
    <t>4</t>
  </si>
  <si>
    <t>00051680</t>
  </si>
  <si>
    <t>株式会社あいはら　</t>
  </si>
  <si>
    <t>5</t>
  </si>
  <si>
    <t>00051768</t>
  </si>
  <si>
    <t>アイム電機工業株式会社　九州支店</t>
  </si>
  <si>
    <t>00049500</t>
  </si>
  <si>
    <t>株式会社　アイワ　福岡営業所</t>
  </si>
  <si>
    <t>00048346</t>
  </si>
  <si>
    <t>株式会社葵設備工業　</t>
  </si>
  <si>
    <t>00050177</t>
  </si>
  <si>
    <t>有限会社　青木電設　</t>
  </si>
  <si>
    <t>00050558</t>
  </si>
  <si>
    <t>アオケン株式会社　</t>
  </si>
  <si>
    <t>00050130</t>
  </si>
  <si>
    <t>株式会社　赤尾組　</t>
  </si>
  <si>
    <t>00048714</t>
  </si>
  <si>
    <t>株式会社淺沼組　九州支店</t>
  </si>
  <si>
    <t>00049896</t>
  </si>
  <si>
    <t>株式会社朝日工業社　九州支店</t>
  </si>
  <si>
    <t>00048808</t>
  </si>
  <si>
    <t>アスミオ．株式会社　</t>
  </si>
  <si>
    <t>00048450</t>
  </si>
  <si>
    <t>株式会社　足立工作所　</t>
  </si>
  <si>
    <t>00050259</t>
  </si>
  <si>
    <t>有限会社安部電気商会　</t>
  </si>
  <si>
    <t>00051383</t>
  </si>
  <si>
    <t>株式会社安部日鋼工業　九州支店</t>
  </si>
  <si>
    <t>00049886</t>
  </si>
  <si>
    <t>アユミ電業株式会社　</t>
  </si>
  <si>
    <t>00048328</t>
  </si>
  <si>
    <t>ＡＬＳＯＫ株式会社　北九州支社</t>
  </si>
  <si>
    <t>00049321</t>
  </si>
  <si>
    <t>安全工業株式会社　</t>
  </si>
  <si>
    <t>00049029</t>
  </si>
  <si>
    <t>安藤工事株式会社　</t>
  </si>
  <si>
    <t>00048598</t>
  </si>
  <si>
    <t>株式会社安藤・間　九州支店</t>
  </si>
  <si>
    <t>00049834</t>
  </si>
  <si>
    <t>飯田建設株式会社　</t>
  </si>
  <si>
    <t>00050201</t>
  </si>
  <si>
    <t>株式会社　飯塚電設　</t>
  </si>
  <si>
    <t>00048653</t>
  </si>
  <si>
    <t>池田興業株式会社　</t>
  </si>
  <si>
    <t>00049014</t>
  </si>
  <si>
    <t>株式会社石垣　九州支店</t>
  </si>
  <si>
    <t>00052895</t>
  </si>
  <si>
    <t>伊藤電機株式会社　</t>
  </si>
  <si>
    <t>00049442</t>
  </si>
  <si>
    <t>井上ビルド工業　株式会社　</t>
  </si>
  <si>
    <t>00052733</t>
  </si>
  <si>
    <t>株式会社猪熊工業所　</t>
  </si>
  <si>
    <t>00051360</t>
  </si>
  <si>
    <t>今別府産業株式会社　福岡支店</t>
  </si>
  <si>
    <t>00050502</t>
  </si>
  <si>
    <t>株式会社　今村組　遠賀支店</t>
  </si>
  <si>
    <t>00050223</t>
  </si>
  <si>
    <t>岩熊緑化建設　</t>
  </si>
  <si>
    <t>00051512</t>
  </si>
  <si>
    <t>岩崎建設株式会社　</t>
  </si>
  <si>
    <t>00050389</t>
  </si>
  <si>
    <t>（株）ウシジマ　</t>
  </si>
  <si>
    <t>00051794</t>
  </si>
  <si>
    <t>株式会社ウチダシステムズ　九州支店</t>
  </si>
  <si>
    <t>00049055</t>
  </si>
  <si>
    <t>内山体育施設株式会社　</t>
  </si>
  <si>
    <t>00050367</t>
  </si>
  <si>
    <t>内山緑地建設株式会社　北九州支店</t>
  </si>
  <si>
    <t>00049608</t>
  </si>
  <si>
    <t>株式会社ＵＮＯ建設　</t>
  </si>
  <si>
    <t>00048362</t>
  </si>
  <si>
    <t>梅林建設株式会社　福岡支店</t>
  </si>
  <si>
    <t>00049487</t>
  </si>
  <si>
    <t>占部建設株式会社　</t>
  </si>
  <si>
    <t>00049262</t>
  </si>
  <si>
    <t>株式会社エース・ウォーター　</t>
  </si>
  <si>
    <t>00049726</t>
  </si>
  <si>
    <t>株式会社　エイケン　</t>
  </si>
  <si>
    <t>00051042</t>
  </si>
  <si>
    <t>永順産業株式会社　</t>
  </si>
  <si>
    <t>00048282</t>
  </si>
  <si>
    <t>株式会社永和　</t>
  </si>
  <si>
    <t>00048304</t>
  </si>
  <si>
    <t>エクシオグループ株式会社　九州支店</t>
  </si>
  <si>
    <t>00050406</t>
  </si>
  <si>
    <t>エコー電子工業株式会社　本社</t>
  </si>
  <si>
    <t>00053190</t>
  </si>
  <si>
    <t>エスエスエンジニア株式会社　</t>
  </si>
  <si>
    <t>00048399</t>
  </si>
  <si>
    <t>株式会社ＳＮＣ　</t>
  </si>
  <si>
    <t>00048869</t>
  </si>
  <si>
    <t>エスエム環境開発株式会社　</t>
  </si>
  <si>
    <t>00050804</t>
  </si>
  <si>
    <t>株式会社エスケイテクノ　</t>
  </si>
  <si>
    <t>00050995</t>
  </si>
  <si>
    <t>株式会社エディモス　</t>
  </si>
  <si>
    <t>00049566</t>
  </si>
  <si>
    <t>ＮＥＣネッツエスアイ株式会社　九州支店</t>
  </si>
  <si>
    <t>00048045</t>
  </si>
  <si>
    <t>株式会社ＮＨＫテクノロジーズ　</t>
  </si>
  <si>
    <t>00051876</t>
  </si>
  <si>
    <t>ＮＴＴドコモビジネス株式会社　ＮＴＴドコモビジネス株式会社　九州支社</t>
  </si>
  <si>
    <t>00048756</t>
  </si>
  <si>
    <t>ＮＴＴ西日本株式会社　北九州支店</t>
  </si>
  <si>
    <t>00050195</t>
  </si>
  <si>
    <t>ＮＴＴビジネスソリューションズ株式会社　福岡ビジネス営業部</t>
  </si>
  <si>
    <t>00050165</t>
  </si>
  <si>
    <t>エヌ・ディ・ケイ株式会社　</t>
  </si>
  <si>
    <t>00048570</t>
  </si>
  <si>
    <t>（株）荏原製作所　</t>
  </si>
  <si>
    <t>00048852</t>
  </si>
  <si>
    <t>オーク設備工業株式会社　九州営業所</t>
  </si>
  <si>
    <t>00051358</t>
  </si>
  <si>
    <t>株式会社　オーツボ　</t>
  </si>
  <si>
    <t>00049472</t>
  </si>
  <si>
    <t>大石塗装株式会社　</t>
  </si>
  <si>
    <t>00049620</t>
  </si>
  <si>
    <t>株式会社大川鉄工　</t>
  </si>
  <si>
    <t>00050384</t>
  </si>
  <si>
    <t>株式会社大阪防水建設社　九州支店</t>
  </si>
  <si>
    <t>00051893</t>
  </si>
  <si>
    <t>株式会社大島造船所　</t>
  </si>
  <si>
    <t>00049133</t>
  </si>
  <si>
    <t>大島電建株式会社　</t>
  </si>
  <si>
    <t>00050755</t>
  </si>
  <si>
    <t>大高建設（株）　</t>
  </si>
  <si>
    <t>00049905</t>
  </si>
  <si>
    <t>大坪塗装工業（株）　</t>
  </si>
  <si>
    <t>00051272</t>
  </si>
  <si>
    <t>大橋エアシステム株式会社　</t>
  </si>
  <si>
    <t>00049866</t>
  </si>
  <si>
    <t>株式会社大林組　九州支店</t>
  </si>
  <si>
    <t>00048299</t>
  </si>
  <si>
    <t>大山土木株式会社　遠賀営業所</t>
  </si>
  <si>
    <t>00051773</t>
  </si>
  <si>
    <t>有限会社岡田設備工業　</t>
  </si>
  <si>
    <t>00048593</t>
  </si>
  <si>
    <t>（株）オカベ工事　</t>
  </si>
  <si>
    <t>00049212</t>
  </si>
  <si>
    <t>岡本土木株式会社　</t>
  </si>
  <si>
    <t>00051330</t>
  </si>
  <si>
    <t>ＯＫＩクロステック株式会社　九州支社</t>
  </si>
  <si>
    <t>00048380</t>
  </si>
  <si>
    <t>奥アンツーカ株式会社　西日本支店</t>
  </si>
  <si>
    <t>00050896</t>
  </si>
  <si>
    <t>株式会社奥村組　九州支店</t>
  </si>
  <si>
    <t>00051922</t>
  </si>
  <si>
    <t>オリエンタル白石株式会社　九州支店</t>
  </si>
  <si>
    <t>00048327</t>
  </si>
  <si>
    <t>オリエント産業株式会社　北九飯塚支店</t>
  </si>
  <si>
    <t>00056977</t>
  </si>
  <si>
    <t>株式会社　オリジン都市開発　</t>
  </si>
  <si>
    <t>00053934</t>
  </si>
  <si>
    <t>株式会社Ｋａｉｋａ　</t>
  </si>
  <si>
    <t>00051845</t>
  </si>
  <si>
    <t>開成工業株式会社　福岡営業所</t>
  </si>
  <si>
    <t>00050404</t>
  </si>
  <si>
    <t>隔測計装株式会社　</t>
  </si>
  <si>
    <t>00051201</t>
  </si>
  <si>
    <t>香椎建設株式会社　</t>
  </si>
  <si>
    <t>00048587</t>
  </si>
  <si>
    <t>かすみクリスタルカンパニー株式会社　遠賀支店</t>
  </si>
  <si>
    <t>00048810</t>
  </si>
  <si>
    <t>カッパー工業株式会社　</t>
  </si>
  <si>
    <t>00049465</t>
  </si>
  <si>
    <t>カナデビア株式会社　九州支社</t>
  </si>
  <si>
    <t>00049201</t>
  </si>
  <si>
    <t>カナデビアＥ＆Ｅ株式会社　</t>
  </si>
  <si>
    <t>00051766</t>
  </si>
  <si>
    <t>株式会社　カブード　</t>
  </si>
  <si>
    <t>00048618</t>
  </si>
  <si>
    <t>株式会社日立産機システム　北九州サービスステーション</t>
  </si>
  <si>
    <t>00051285</t>
  </si>
  <si>
    <t>株式会社　菅原　</t>
  </si>
  <si>
    <t>00048336</t>
  </si>
  <si>
    <t>株式会社　東生　</t>
  </si>
  <si>
    <t>00050210</t>
  </si>
  <si>
    <t>株式会社アクアライン　</t>
  </si>
  <si>
    <t>00048129</t>
  </si>
  <si>
    <t>株式会社アセント　</t>
  </si>
  <si>
    <t>00048501</t>
  </si>
  <si>
    <t>株式会社エースＥ＆Ｃ　</t>
  </si>
  <si>
    <t>00051732</t>
  </si>
  <si>
    <t>株式会社川口建設　</t>
  </si>
  <si>
    <t>00049046</t>
  </si>
  <si>
    <t>株式会社環境開発　</t>
  </si>
  <si>
    <t>00054901</t>
  </si>
  <si>
    <t>株式会社関電工　</t>
  </si>
  <si>
    <t>00050264</t>
  </si>
  <si>
    <t>株式会社　キムラ商工　</t>
  </si>
  <si>
    <t>00054902</t>
  </si>
  <si>
    <t>株式会社　きんでん　</t>
  </si>
  <si>
    <t>00050018</t>
  </si>
  <si>
    <t>株式会社白石道路施設　</t>
  </si>
  <si>
    <t>00051543</t>
  </si>
  <si>
    <t>株式会社富士ピー・エス　</t>
  </si>
  <si>
    <t>00054904</t>
  </si>
  <si>
    <t>株式会社ほくつう　</t>
  </si>
  <si>
    <t>00051979</t>
  </si>
  <si>
    <t>鎌田バイオ・エンジニアリング株式会社　</t>
  </si>
  <si>
    <t>00049826</t>
  </si>
  <si>
    <t>上内電気株式会社　</t>
  </si>
  <si>
    <t>00048784</t>
  </si>
  <si>
    <t>株式会社川北電工　福岡支店</t>
  </si>
  <si>
    <t>00048811</t>
  </si>
  <si>
    <t>川越建設　株式会社　遠賀支店</t>
  </si>
  <si>
    <t>00048896</t>
  </si>
  <si>
    <t>株式会社川田産業　</t>
  </si>
  <si>
    <t>00053228</t>
  </si>
  <si>
    <t>株式会社河村建設　遠賀営業所</t>
  </si>
  <si>
    <t>00048510</t>
  </si>
  <si>
    <t>川本建設工業株式会社　</t>
  </si>
  <si>
    <t>00051923</t>
  </si>
  <si>
    <t>環境エンヂニアリング株式会社　</t>
  </si>
  <si>
    <t>00051203</t>
  </si>
  <si>
    <t>環境開発興業株式会社　</t>
  </si>
  <si>
    <t>00050460</t>
  </si>
  <si>
    <t>株式会社環境技研　</t>
  </si>
  <si>
    <t>00051636</t>
  </si>
  <si>
    <t>株式会社環境施設　</t>
  </si>
  <si>
    <t>00049972</t>
  </si>
  <si>
    <t>有限会社環境整備センター　</t>
  </si>
  <si>
    <t>00048749</t>
  </si>
  <si>
    <t>管清工業株式会社　九州支店</t>
  </si>
  <si>
    <t>00049161</t>
  </si>
  <si>
    <t>00051902</t>
  </si>
  <si>
    <t>喜秀建設工業株式会社　</t>
  </si>
  <si>
    <t>00051905</t>
  </si>
  <si>
    <t>有限会社北九エレテック　</t>
  </si>
  <si>
    <t>00050229</t>
  </si>
  <si>
    <t>（企）北九州遠賀中間中高年事業団　</t>
  </si>
  <si>
    <t>00051222</t>
  </si>
  <si>
    <t>株式会社北九州環境美化　</t>
  </si>
  <si>
    <t>00051745</t>
  </si>
  <si>
    <t>株式会社きたせつ　</t>
  </si>
  <si>
    <t>00049670</t>
  </si>
  <si>
    <t>機動建設工業株式会社　九州支店</t>
  </si>
  <si>
    <t>00050017</t>
  </si>
  <si>
    <t>株式会社　木村組　</t>
  </si>
  <si>
    <t>00050091</t>
  </si>
  <si>
    <t>有限会社　木山建設　遠賀支店</t>
  </si>
  <si>
    <t>00049853</t>
  </si>
  <si>
    <t>株式会社キューオキ　</t>
  </si>
  <si>
    <t>00050922</t>
  </si>
  <si>
    <t>株式会社キュ－ボウ　</t>
  </si>
  <si>
    <t>00049203</t>
  </si>
  <si>
    <t>九州機電株式会社　</t>
  </si>
  <si>
    <t>00048985</t>
  </si>
  <si>
    <t>九州グラウンド株式会社　</t>
  </si>
  <si>
    <t>00051852</t>
  </si>
  <si>
    <t>九州建設株式会社　</t>
  </si>
  <si>
    <t>00050332</t>
  </si>
  <si>
    <t>株式会社九州ジオテック　</t>
  </si>
  <si>
    <t>00051800</t>
  </si>
  <si>
    <t>九州総合建設株式会社　</t>
  </si>
  <si>
    <t>00051932</t>
  </si>
  <si>
    <t>（株）九州体育施設　福岡支店</t>
  </si>
  <si>
    <t>00048214</t>
  </si>
  <si>
    <t>株式会社九州テン　システムソリューション事業本部</t>
  </si>
  <si>
    <t>00050688</t>
  </si>
  <si>
    <t>九州電話サービス株式会社　</t>
  </si>
  <si>
    <t>00051464</t>
  </si>
  <si>
    <t>九州トースイ株式会社　</t>
  </si>
  <si>
    <t>00050520</t>
  </si>
  <si>
    <t>九州道路器材　株式会社　</t>
  </si>
  <si>
    <t>00048429</t>
  </si>
  <si>
    <t>九州ニチレキ工事株式会社　</t>
  </si>
  <si>
    <t>00050817</t>
  </si>
  <si>
    <t>九州日植株式会社　</t>
  </si>
  <si>
    <t>00051764</t>
  </si>
  <si>
    <t>株式会社　九州ハイテク　</t>
  </si>
  <si>
    <t>00049589</t>
  </si>
  <si>
    <t>株式会社九州日立システムズ　</t>
  </si>
  <si>
    <t>00050473</t>
  </si>
  <si>
    <t>株式会社九州標識　</t>
  </si>
  <si>
    <t>00050721</t>
  </si>
  <si>
    <t>有限会社九州ライン建設　</t>
  </si>
  <si>
    <t>00051817</t>
  </si>
  <si>
    <t>株式会社九州緑化産業　</t>
  </si>
  <si>
    <t>00051422</t>
  </si>
  <si>
    <t>九昭電設工業株式会社　</t>
  </si>
  <si>
    <t>00049371</t>
  </si>
  <si>
    <t>九鉄工業株式会社　</t>
  </si>
  <si>
    <t>00051072</t>
  </si>
  <si>
    <t>九特興業株式会社　</t>
  </si>
  <si>
    <t>00048284</t>
  </si>
  <si>
    <t>九有電子工業株式会社　</t>
  </si>
  <si>
    <t>00051174</t>
  </si>
  <si>
    <t>共栄環境開発株式会社　</t>
  </si>
  <si>
    <t>00048315</t>
  </si>
  <si>
    <t>協栄電気株式会社　</t>
  </si>
  <si>
    <t>00048281</t>
  </si>
  <si>
    <t>株式会社　キョウシン　遠賀営業所</t>
  </si>
  <si>
    <t>00055384</t>
  </si>
  <si>
    <t>共同石材株式会社　</t>
  </si>
  <si>
    <t>D</t>
  </si>
  <si>
    <t>00051920</t>
  </si>
  <si>
    <t>共和化工株式会社　</t>
  </si>
  <si>
    <t>00048398</t>
  </si>
  <si>
    <t>協和機電工業株式会社　福岡支店</t>
  </si>
  <si>
    <t>00051848</t>
  </si>
  <si>
    <t>株式会社　協和製作所　福岡営業所</t>
  </si>
  <si>
    <t>00051129</t>
  </si>
  <si>
    <t>株式会社共和テック　</t>
  </si>
  <si>
    <t>00050465</t>
  </si>
  <si>
    <t>極東興和株式会社　福岡支店</t>
  </si>
  <si>
    <t>00048902</t>
  </si>
  <si>
    <t>旭陽電気株式会社　</t>
  </si>
  <si>
    <t>00049747</t>
  </si>
  <si>
    <t>清本鉄工株式会社　福岡支社</t>
  </si>
  <si>
    <t>00052017</t>
  </si>
  <si>
    <t>株式会社きんでん　</t>
  </si>
  <si>
    <t>00050681</t>
  </si>
  <si>
    <t>空研工業株式会社　工事部</t>
  </si>
  <si>
    <t>00050869</t>
  </si>
  <si>
    <t>株式会社Ｑｕａｌｉｔｙ　Ｔｅｃｈｎｏｓ　</t>
  </si>
  <si>
    <t>00050680</t>
  </si>
  <si>
    <t>株式会社久保工務店　福岡営業所</t>
  </si>
  <si>
    <t>00049901</t>
  </si>
  <si>
    <t>熊川工業株式会社　</t>
  </si>
  <si>
    <t>00051897</t>
  </si>
  <si>
    <t>久米建設株式会社　</t>
  </si>
  <si>
    <t>00049021</t>
  </si>
  <si>
    <t>蔵田工業株式会社　</t>
  </si>
  <si>
    <t>00048490</t>
  </si>
  <si>
    <t>株式会社クラフティア　北九州支店</t>
  </si>
  <si>
    <t>00052887</t>
  </si>
  <si>
    <t>黒山興産株式会社　</t>
  </si>
  <si>
    <t>00051015</t>
  </si>
  <si>
    <t>株式会社ケイ・イー・エス　直方支店</t>
  </si>
  <si>
    <t>00048644</t>
  </si>
  <si>
    <t>株式会社ケイ・エスクラフト工業　</t>
  </si>
  <si>
    <t>00050910</t>
  </si>
  <si>
    <t>株式会社ＫＪフィールド　</t>
  </si>
  <si>
    <t>00048415</t>
  </si>
  <si>
    <t>株式会社研進産業　</t>
  </si>
  <si>
    <t>00049374</t>
  </si>
  <si>
    <t>コーアツ工業株式会社　福岡支店</t>
  </si>
  <si>
    <t>00048481</t>
  </si>
  <si>
    <t>有限会社コーシン　</t>
  </si>
  <si>
    <t>00050224</t>
  </si>
  <si>
    <t>有限会社コアカット　</t>
  </si>
  <si>
    <t>00048560</t>
  </si>
  <si>
    <t>株式会社工材社　</t>
  </si>
  <si>
    <t>00050333</t>
  </si>
  <si>
    <t>光伸株式会社　</t>
  </si>
  <si>
    <t>00050505</t>
  </si>
  <si>
    <t>株式会社　高信産業　</t>
  </si>
  <si>
    <t>00050506</t>
  </si>
  <si>
    <t>交通システム　株式会社　</t>
  </si>
  <si>
    <t>00050749</t>
  </si>
  <si>
    <t>株式会社弘電社　九州支店</t>
  </si>
  <si>
    <t>00048772</t>
  </si>
  <si>
    <t>株式会社鴻池組　九州支店</t>
  </si>
  <si>
    <t>00048577</t>
  </si>
  <si>
    <t>コウフ・フィールド株式会社　</t>
  </si>
  <si>
    <t>00051993</t>
  </si>
  <si>
    <t>郡リース株式会社　福岡支店</t>
  </si>
  <si>
    <t>00048883</t>
  </si>
  <si>
    <t>株式会社国際電気　九州支店</t>
  </si>
  <si>
    <t>00051199</t>
  </si>
  <si>
    <t>国土防災技術株式会社　福岡支店</t>
  </si>
  <si>
    <t>00050407</t>
  </si>
  <si>
    <t>コスモティエス株式会社　</t>
  </si>
  <si>
    <t>00051786</t>
  </si>
  <si>
    <t>小西建設工業株式会社　</t>
  </si>
  <si>
    <t>00050854</t>
  </si>
  <si>
    <t>株式会社コンステック　</t>
  </si>
  <si>
    <t>00053212</t>
  </si>
  <si>
    <t>有限会社後藤組　</t>
  </si>
  <si>
    <t>00049980</t>
  </si>
  <si>
    <t>株式会社佐伯建設　北九州支店</t>
  </si>
  <si>
    <t>00048291</t>
  </si>
  <si>
    <t>株式会社　才田組　</t>
  </si>
  <si>
    <t>00052605</t>
  </si>
  <si>
    <t>有限会社佐伯工務店　</t>
  </si>
  <si>
    <t>00050370</t>
  </si>
  <si>
    <t>株式会社サカヒラ　</t>
  </si>
  <si>
    <t>00051132</t>
  </si>
  <si>
    <t>有限会社坂本工務店　</t>
  </si>
  <si>
    <t>00048309</t>
  </si>
  <si>
    <t>サクラ工業株式会社　</t>
  </si>
  <si>
    <t>00053189</t>
  </si>
  <si>
    <t>株式会社佐藤技建　</t>
  </si>
  <si>
    <t>00048790</t>
  </si>
  <si>
    <t>株式会社　佐藤商店　</t>
  </si>
  <si>
    <t>00049284</t>
  </si>
  <si>
    <t>佐和屋産業株式会社　</t>
  </si>
  <si>
    <t>00048478</t>
  </si>
  <si>
    <t>有限会社三栄建工　</t>
  </si>
  <si>
    <t>00051999</t>
  </si>
  <si>
    <t>山王株式会社　山王株式会社　福岡営業所</t>
  </si>
  <si>
    <t>00048586</t>
  </si>
  <si>
    <t>三軌建設株式会社　</t>
  </si>
  <si>
    <t>00049769</t>
  </si>
  <si>
    <t>山九株式会社　インフラ事業推進部　西日本事業所</t>
  </si>
  <si>
    <t>00051757</t>
  </si>
  <si>
    <t>三共建設株式会社　</t>
  </si>
  <si>
    <t>00048311</t>
  </si>
  <si>
    <t>株式会社サンケン・エンジニアリング　</t>
  </si>
  <si>
    <t>00048735</t>
  </si>
  <si>
    <t>株式会社サンコービルド　北九州支店</t>
  </si>
  <si>
    <t>00049493</t>
  </si>
  <si>
    <t>三勝電機株式会社　</t>
  </si>
  <si>
    <t>00049491</t>
  </si>
  <si>
    <t>株式会社三信エンジニアリング　</t>
  </si>
  <si>
    <t>00050149</t>
  </si>
  <si>
    <t>株式会社三神建設　</t>
  </si>
  <si>
    <t>00051630</t>
  </si>
  <si>
    <t>三精工事サービス株式会社　九州支店</t>
  </si>
  <si>
    <t>00048847</t>
  </si>
  <si>
    <t>三精テクノロジーズ株式会社　九州営業所</t>
  </si>
  <si>
    <t>00050977</t>
  </si>
  <si>
    <t>株式会社サン電工社　</t>
  </si>
  <si>
    <t>00049006</t>
  </si>
  <si>
    <t>山藤建設株式会社　</t>
  </si>
  <si>
    <t>00051284</t>
  </si>
  <si>
    <t>三和産業株式会社　</t>
  </si>
  <si>
    <t>00048701</t>
  </si>
  <si>
    <t>株式会社志道工務店　</t>
  </si>
  <si>
    <t>00051949</t>
  </si>
  <si>
    <t>株式会社ＳＹＳＫＥＮ　福岡支社</t>
  </si>
  <si>
    <t>00051796</t>
  </si>
  <si>
    <t>株式会社　島田電気商会　</t>
  </si>
  <si>
    <t>00050634</t>
  </si>
  <si>
    <t>清水丸源建設株式会社　</t>
  </si>
  <si>
    <t>00049712</t>
  </si>
  <si>
    <t>株式会社　秀建　</t>
  </si>
  <si>
    <t>00050106</t>
  </si>
  <si>
    <t>昌栄建設　遠賀支店</t>
  </si>
  <si>
    <t>00051320</t>
  </si>
  <si>
    <t>松鶴建設株式会社　</t>
  </si>
  <si>
    <t>00048817</t>
  </si>
  <si>
    <t>昭電テックス株式会社　</t>
  </si>
  <si>
    <t>00049259</t>
  </si>
  <si>
    <t>株式会社消防防災　</t>
  </si>
  <si>
    <t>00049571</t>
  </si>
  <si>
    <t>昭和コンクリート工業株式会社　九州支店</t>
  </si>
  <si>
    <t>00048500</t>
  </si>
  <si>
    <t>昭和鉄工株式会社　</t>
  </si>
  <si>
    <t>00048763</t>
  </si>
  <si>
    <t>株式会社　新栄　</t>
  </si>
  <si>
    <t>00048497</t>
  </si>
  <si>
    <t>新技術工営株式会社　</t>
  </si>
  <si>
    <t>00052604</t>
  </si>
  <si>
    <t>株式会社進建　遠賀支店</t>
  </si>
  <si>
    <t>00050842</t>
  </si>
  <si>
    <t>株式会社　進州電気　</t>
  </si>
  <si>
    <t>00051426</t>
  </si>
  <si>
    <t>新生テクノス株式会社　九州支店</t>
  </si>
  <si>
    <t>00051758</t>
  </si>
  <si>
    <t>有限会社新谷製作所　</t>
  </si>
  <si>
    <t>00049691</t>
  </si>
  <si>
    <t>新地研工業株式会社　</t>
  </si>
  <si>
    <t>00051959</t>
  </si>
  <si>
    <t>新日本グラウト工業株式会社　</t>
  </si>
  <si>
    <t>00048992</t>
  </si>
  <si>
    <t>新明和アクアテクサービス株式会社　九州センター</t>
  </si>
  <si>
    <t>00050674</t>
  </si>
  <si>
    <t>新明和工業株式会社　流体事業部　営業本部　九州支店</t>
  </si>
  <si>
    <t>00048997</t>
  </si>
  <si>
    <t>ＪＲ九州電気システム株式会社　</t>
  </si>
  <si>
    <t>00051465</t>
  </si>
  <si>
    <t>株式会社ＪＶＣケンウッド・公共産業システム　九州支店</t>
  </si>
  <si>
    <t>00051601</t>
  </si>
  <si>
    <t>株式会社ジャクエツ　</t>
  </si>
  <si>
    <t>00048737</t>
  </si>
  <si>
    <t>城栄建設株式会社　</t>
  </si>
  <si>
    <t>00048511</t>
  </si>
  <si>
    <t>情報機器エンジニアリング株式会社　</t>
  </si>
  <si>
    <t>00051769</t>
  </si>
  <si>
    <t>株式会社水機テクノス　福岡支店</t>
  </si>
  <si>
    <t>00049562</t>
  </si>
  <si>
    <t>水道機工株式会社　九州支店</t>
  </si>
  <si>
    <t>00053221</t>
  </si>
  <si>
    <t>株式会社末岡工務店　遠賀支店</t>
  </si>
  <si>
    <t>00050531</t>
  </si>
  <si>
    <t>有限会社須賀石材工業　</t>
  </si>
  <si>
    <t>00051802</t>
  </si>
  <si>
    <t>スガハラテクノ株式会社　</t>
  </si>
  <si>
    <t>00048592</t>
  </si>
  <si>
    <t>株式会社杉園道路建設　</t>
  </si>
  <si>
    <t>00048426</t>
  </si>
  <si>
    <t>株式会社スポーツテクノ和広　九州支店</t>
  </si>
  <si>
    <t>00048423</t>
  </si>
  <si>
    <t>株式会社スポーツテックノア　</t>
  </si>
  <si>
    <t>00051831</t>
  </si>
  <si>
    <t>住友重機械エンバイロメント株式会社　福岡支店</t>
  </si>
  <si>
    <t>00049984</t>
  </si>
  <si>
    <t>住友電設株式会社　九州支店</t>
  </si>
  <si>
    <t>00048590</t>
  </si>
  <si>
    <t>株式会社寿陽建設　</t>
  </si>
  <si>
    <t>00048537</t>
  </si>
  <si>
    <t>有限会社スリーエス・プランニング　</t>
  </si>
  <si>
    <t>00048638</t>
  </si>
  <si>
    <t>株式会社ＳＷＡＴ　</t>
  </si>
  <si>
    <t>00050447</t>
  </si>
  <si>
    <t>有限会社　セイキ建設　</t>
  </si>
  <si>
    <t>00051686</t>
  </si>
  <si>
    <t>株式会社セイコー　</t>
  </si>
  <si>
    <t>00049228</t>
  </si>
  <si>
    <t>株式会社　正興電機製作所　</t>
  </si>
  <si>
    <t>00050638</t>
  </si>
  <si>
    <t>株式会社西部エレベーターサービス　</t>
  </si>
  <si>
    <t>00049403</t>
  </si>
  <si>
    <t>西武建設株式会社　九州支店</t>
  </si>
  <si>
    <t>00048680</t>
  </si>
  <si>
    <t>西部電気工業株式会社　北九州支店</t>
  </si>
  <si>
    <t>00049427</t>
  </si>
  <si>
    <t>西部電業株式会社　</t>
  </si>
  <si>
    <t>00050930</t>
  </si>
  <si>
    <t>株式会社　瀬登　</t>
  </si>
  <si>
    <t>00048612</t>
  </si>
  <si>
    <t>有限会社セフティー　</t>
  </si>
  <si>
    <t>00048340</t>
  </si>
  <si>
    <t>有限会社セフティーリード　</t>
  </si>
  <si>
    <t>00051070</t>
  </si>
  <si>
    <t>株式会社　錢高組　九州支店</t>
  </si>
  <si>
    <t>00050507</t>
  </si>
  <si>
    <t>ソウケン工業　株式会社　</t>
  </si>
  <si>
    <t>00048472</t>
  </si>
  <si>
    <t>大輝ロード株式会社　</t>
  </si>
  <si>
    <t>00048975</t>
  </si>
  <si>
    <t>大正道路産業株式会社　</t>
  </si>
  <si>
    <t>00048864</t>
  </si>
  <si>
    <t>株式会社ＴＩＥＳ　</t>
  </si>
  <si>
    <t>00048652</t>
  </si>
  <si>
    <t>大成温調株式会社　九州支店</t>
  </si>
  <si>
    <t>00048277</t>
  </si>
  <si>
    <t>大洋電気株式会社　</t>
  </si>
  <si>
    <t>00049397</t>
  </si>
  <si>
    <t>タカオ株式会社　</t>
  </si>
  <si>
    <t>00048760</t>
  </si>
  <si>
    <t>株式会社タカトミ　</t>
  </si>
  <si>
    <t>00051904</t>
  </si>
  <si>
    <t>有限会社タカネ建設工業　</t>
  </si>
  <si>
    <t>00051842</t>
  </si>
  <si>
    <t>高宮鐵工株式會社　</t>
  </si>
  <si>
    <t>00050227</t>
  </si>
  <si>
    <t>高宮電気商会　</t>
  </si>
  <si>
    <t>00050986</t>
  </si>
  <si>
    <t>株式会社　田川ライン　</t>
  </si>
  <si>
    <t>00053218</t>
  </si>
  <si>
    <t>拓進建設株式会社　</t>
  </si>
  <si>
    <t>00049514</t>
  </si>
  <si>
    <t>匠建設株式会社　</t>
  </si>
  <si>
    <t>00049441</t>
  </si>
  <si>
    <t>株式会社　巽工業　</t>
  </si>
  <si>
    <t>00051925</t>
  </si>
  <si>
    <t>有限会社田中幸二郎組　</t>
  </si>
  <si>
    <t>00049114</t>
  </si>
  <si>
    <t>有限会社谷工業　</t>
  </si>
  <si>
    <t>00051237</t>
  </si>
  <si>
    <t>第一警備保障株式会社　</t>
  </si>
  <si>
    <t>00051371</t>
  </si>
  <si>
    <t>第一設備工業株式会社　九州支店</t>
  </si>
  <si>
    <t>00048936</t>
  </si>
  <si>
    <t>大栄株式会社　</t>
  </si>
  <si>
    <t>00049172</t>
  </si>
  <si>
    <t>大栄開発株式会社　福岡支店</t>
  </si>
  <si>
    <t>00048659</t>
  </si>
  <si>
    <t>大栄産業株式会社　</t>
  </si>
  <si>
    <t>00049286</t>
  </si>
  <si>
    <t>株式会社ダイキアクシス福岡支店　福岡支店</t>
  </si>
  <si>
    <t>00049484</t>
  </si>
  <si>
    <t>有限会社　大幸電気　</t>
  </si>
  <si>
    <t>00048830</t>
  </si>
  <si>
    <t>大東産業株式会社　</t>
  </si>
  <si>
    <t>00048755</t>
  </si>
  <si>
    <t>大同機工（株）　福岡営業所</t>
  </si>
  <si>
    <t>00048290</t>
  </si>
  <si>
    <t>大同建設株式会社　</t>
  </si>
  <si>
    <t>00052872</t>
  </si>
  <si>
    <t>大和興業株式会社　</t>
  </si>
  <si>
    <t>00050583</t>
  </si>
  <si>
    <t>株式会社大和総合建設　</t>
  </si>
  <si>
    <t>00048294</t>
  </si>
  <si>
    <t>大和リース株式会社　福岡支社</t>
  </si>
  <si>
    <t>00050519</t>
  </si>
  <si>
    <t>筑豊金網北九州　株式会社　</t>
  </si>
  <si>
    <t>00051489</t>
  </si>
  <si>
    <t>株式会社　筑豊冷機　</t>
  </si>
  <si>
    <t>00048491</t>
  </si>
  <si>
    <t>塚本フェンス株式会社　</t>
  </si>
  <si>
    <t>00049732</t>
  </si>
  <si>
    <t>津上産業株式会社　</t>
  </si>
  <si>
    <t>00050237</t>
  </si>
  <si>
    <t>（株）つじ　</t>
  </si>
  <si>
    <t>00049959</t>
  </si>
  <si>
    <t>株式会社テクアノーツ　福岡営業所</t>
  </si>
  <si>
    <t>00050459</t>
  </si>
  <si>
    <t>株式会社テクネ　</t>
  </si>
  <si>
    <t>00048661</t>
  </si>
  <si>
    <t>株式会社テクノ大地　</t>
  </si>
  <si>
    <t>00051140</t>
  </si>
  <si>
    <t>株式会社テクノユース　</t>
  </si>
  <si>
    <t>00048298</t>
  </si>
  <si>
    <t>株式会社テクノ菱和　九州支店</t>
  </si>
  <si>
    <t>00048348</t>
  </si>
  <si>
    <t>鉄建建設株式会社　九州支店</t>
  </si>
  <si>
    <t>00050434</t>
  </si>
  <si>
    <t>寺岡オートドア株式会社　北九州営業所</t>
  </si>
  <si>
    <t>00049386</t>
  </si>
  <si>
    <t>電気興業株式会社　西日本営業部</t>
  </si>
  <si>
    <t>00049105</t>
  </si>
  <si>
    <t>株式会社電業社機械製作所　九州支店</t>
  </si>
  <si>
    <t>00048280</t>
  </si>
  <si>
    <t>株式会社電友社　</t>
  </si>
  <si>
    <t>00051296</t>
  </si>
  <si>
    <t>株式会社トーヨー商会　</t>
  </si>
  <si>
    <t>00053197</t>
  </si>
  <si>
    <t>トイタクリエイト株式会社　</t>
  </si>
  <si>
    <t>00051871</t>
  </si>
  <si>
    <t>東芝エレベータ株式会社　九州支社</t>
  </si>
  <si>
    <t>00050517</t>
  </si>
  <si>
    <t>有限会社　藤秀産業　</t>
  </si>
  <si>
    <t>00048523</t>
  </si>
  <si>
    <t>東テク株式会社　九州支店</t>
  </si>
  <si>
    <t>00048318</t>
  </si>
  <si>
    <t>有限会社稲友建設　</t>
  </si>
  <si>
    <t>00050939</t>
  </si>
  <si>
    <t>株式会社東陽建工　遠賀支店</t>
  </si>
  <si>
    <t>00048719</t>
  </si>
  <si>
    <t>東洋建設株式会社　北九州営業所</t>
  </si>
  <si>
    <t>00049329</t>
  </si>
  <si>
    <t>株式会社東洋建設　</t>
  </si>
  <si>
    <t>00050938</t>
  </si>
  <si>
    <t>株式会社トオーツウ　</t>
  </si>
  <si>
    <t>00048670</t>
  </si>
  <si>
    <t>徳倉建設株式会社　九州支店</t>
  </si>
  <si>
    <t>00051433</t>
  </si>
  <si>
    <t>戸田建設株式会社　</t>
  </si>
  <si>
    <t>00051544</t>
  </si>
  <si>
    <t>飛島建設株式会社　九州支店</t>
  </si>
  <si>
    <t>00048628</t>
  </si>
  <si>
    <t>株式会社　酉島製作所　九州支店</t>
  </si>
  <si>
    <t>00048905</t>
  </si>
  <si>
    <t>株式会社トレス　</t>
  </si>
  <si>
    <t>00048581</t>
  </si>
  <si>
    <t>株式会社ドーワテクノス　</t>
  </si>
  <si>
    <t>00048881</t>
  </si>
  <si>
    <t>洞海電池電業株式会社　</t>
  </si>
  <si>
    <t>00049527</t>
  </si>
  <si>
    <t>株式会社内藤工務店　</t>
  </si>
  <si>
    <t>00051659</t>
  </si>
  <si>
    <t>株式会社中柴工務店　</t>
  </si>
  <si>
    <t>00058393</t>
  </si>
  <si>
    <t>中島塗装　</t>
  </si>
  <si>
    <t>00050774</t>
  </si>
  <si>
    <t>株式会社中野建設　福岡支店</t>
  </si>
  <si>
    <t>00049429</t>
  </si>
  <si>
    <t>株式会社ナカノフドー建設　</t>
  </si>
  <si>
    <t>00048524</t>
  </si>
  <si>
    <t>株式会社永津建設　</t>
  </si>
  <si>
    <t>00050494</t>
  </si>
  <si>
    <t>長浜塗装　株式会社　</t>
  </si>
  <si>
    <t>00051021</t>
  </si>
  <si>
    <t>株式会社ナガワ　福岡営業所</t>
  </si>
  <si>
    <t>00051854</t>
  </si>
  <si>
    <t>株式会社名村造船所　福岡営業所</t>
  </si>
  <si>
    <t>00051756</t>
  </si>
  <si>
    <t>南郷電気株式会社　</t>
  </si>
  <si>
    <t>00048915</t>
  </si>
  <si>
    <t>ニシダテクノサービス株式会社　</t>
  </si>
  <si>
    <t>00050864</t>
  </si>
  <si>
    <t>株式会社西鉄グリーン土木　</t>
  </si>
  <si>
    <t>00051467</t>
  </si>
  <si>
    <t>西鉄ビルマネージメント株式会社　</t>
  </si>
  <si>
    <t>00050173</t>
  </si>
  <si>
    <t>西日本オートメーション株式会社　北九州営業所</t>
  </si>
  <si>
    <t>00048370</t>
  </si>
  <si>
    <t>株式会社　西日本電波サービス　</t>
  </si>
  <si>
    <t>00049177</t>
  </si>
  <si>
    <t>ニシム電子工業株式会社　北九州支店</t>
  </si>
  <si>
    <t>00048984</t>
  </si>
  <si>
    <t>（有）日動サービス　</t>
  </si>
  <si>
    <t>00049378</t>
  </si>
  <si>
    <t>日米電子株式会社　</t>
  </si>
  <si>
    <t>00050705</t>
  </si>
  <si>
    <t>株式会社ニチボー　</t>
  </si>
  <si>
    <t>00051909</t>
  </si>
  <si>
    <t>日慶建設株式会社　遠賀支店</t>
  </si>
  <si>
    <t>00051917</t>
  </si>
  <si>
    <t>日建工材株式会社　</t>
  </si>
  <si>
    <t>00049766</t>
  </si>
  <si>
    <t>日新産業（株）　</t>
  </si>
  <si>
    <t>00051472</t>
  </si>
  <si>
    <t>日東工営株式会社　九州支店</t>
  </si>
  <si>
    <t>00048794</t>
  </si>
  <si>
    <t>日邦無線電機株式会社　</t>
  </si>
  <si>
    <t>00051619</t>
  </si>
  <si>
    <t>日本コムシス株式会社　九州支店</t>
  </si>
  <si>
    <t>00048873</t>
  </si>
  <si>
    <t>日本電気株式会社　九州支社</t>
  </si>
  <si>
    <t>00048697</t>
  </si>
  <si>
    <t>日本電設工業株式会社　北九州営業所</t>
  </si>
  <si>
    <t>00051407</t>
  </si>
  <si>
    <t>株式会社日本ピーエス　九州支店　九州支店</t>
  </si>
  <si>
    <t>00049632</t>
  </si>
  <si>
    <t>日本リーテック株式会社　</t>
  </si>
  <si>
    <t>00049017</t>
  </si>
  <si>
    <t>日本エスエム株式会社　</t>
  </si>
  <si>
    <t>00049679</t>
  </si>
  <si>
    <t>日本乾溜工業株式会社　北九州支店</t>
  </si>
  <si>
    <t>00051735</t>
  </si>
  <si>
    <t>日本橋梁株式会社　九州営業所</t>
  </si>
  <si>
    <t>00048366</t>
  </si>
  <si>
    <t>日本国土開発株式会社　九州支店</t>
  </si>
  <si>
    <t>00049348</t>
  </si>
  <si>
    <t>日本体育施設株式会社　九州営業所</t>
  </si>
  <si>
    <t>00050454</t>
  </si>
  <si>
    <t>日本地研株式会社　</t>
  </si>
  <si>
    <t>00049452</t>
  </si>
  <si>
    <t>日本調理機株式会社　九州支店</t>
  </si>
  <si>
    <t>00051155</t>
  </si>
  <si>
    <t>株式会社日本電子　</t>
  </si>
  <si>
    <t>00049674</t>
  </si>
  <si>
    <t>日本ファシリオ株式会社　</t>
  </si>
  <si>
    <t>00054900</t>
  </si>
  <si>
    <t>日本フィールド・エンジニアリング株式会社　</t>
  </si>
  <si>
    <t>00050783</t>
  </si>
  <si>
    <t>日本無線株式会社　九州支社</t>
  </si>
  <si>
    <t>00050496</t>
  </si>
  <si>
    <t>（株）ＮＥＸＴ　ＩＮＮＯＶＡＴＩＯＮ　</t>
  </si>
  <si>
    <t>00051148</t>
  </si>
  <si>
    <t>直方工業株式会社　</t>
  </si>
  <si>
    <t>00048555</t>
  </si>
  <si>
    <t>野坂建設株式会社　</t>
  </si>
  <si>
    <t>00049416</t>
  </si>
  <si>
    <t>（株）乗富鉄工所　</t>
  </si>
  <si>
    <t>00051071</t>
  </si>
  <si>
    <t>長谷川体育施設株式会社　九州支店</t>
  </si>
  <si>
    <t>00051487</t>
  </si>
  <si>
    <t>有限会社ハセガワ舗道　</t>
  </si>
  <si>
    <t>00050991</t>
  </si>
  <si>
    <t>株式会社ハッセイ　</t>
  </si>
  <si>
    <t>00049304</t>
  </si>
  <si>
    <t>株式会社ハットリ　</t>
  </si>
  <si>
    <t>00050508</t>
  </si>
  <si>
    <t>英建設　株式会社　</t>
  </si>
  <si>
    <t>00050510</t>
  </si>
  <si>
    <t>有限会社　早野電気商会　</t>
  </si>
  <si>
    <t>00051717</t>
  </si>
  <si>
    <t>株式会社　春田建設　</t>
  </si>
  <si>
    <t>00049405</t>
  </si>
  <si>
    <t>半田電設工業株式会社　</t>
  </si>
  <si>
    <t>00053225</t>
  </si>
  <si>
    <t>株式会社パークレスキュー　</t>
  </si>
  <si>
    <t>00048301</t>
  </si>
  <si>
    <t>パナソニックＥＷエンジニアリング株式会社　九州支店</t>
  </si>
  <si>
    <t>00053207</t>
  </si>
  <si>
    <t>パナソニックコネクト株式会社　</t>
  </si>
  <si>
    <t>00052045</t>
  </si>
  <si>
    <t>光電工　株式会社　</t>
  </si>
  <si>
    <t>00052014</t>
  </si>
  <si>
    <t>株式会社日立ビルシステム　西日本支社</t>
  </si>
  <si>
    <t>00051771</t>
  </si>
  <si>
    <t>株式会社　ヒノ工業　</t>
  </si>
  <si>
    <t>00051709</t>
  </si>
  <si>
    <t>日比谷総合設備株式会社　</t>
  </si>
  <si>
    <t>00049462</t>
  </si>
  <si>
    <t>（株）俵口建設　</t>
  </si>
  <si>
    <t>00049711</t>
  </si>
  <si>
    <t>平井スポーツ建設株式会社　</t>
  </si>
  <si>
    <t>00047850</t>
  </si>
  <si>
    <t>有限会社ビジテック　</t>
  </si>
  <si>
    <t>00049882</t>
  </si>
  <si>
    <t>ビルドリペア技研工業株式会社　</t>
  </si>
  <si>
    <t>00047996</t>
  </si>
  <si>
    <t>株式会社福田工務店　</t>
  </si>
  <si>
    <t>00051370</t>
  </si>
  <si>
    <t>株式会社福山組　</t>
  </si>
  <si>
    <t>00048974</t>
  </si>
  <si>
    <t>福山総合建設株式会社　</t>
  </si>
  <si>
    <t>00048826</t>
  </si>
  <si>
    <t>フコク電興株式会社　北九州営業所</t>
  </si>
  <si>
    <t>00051366</t>
  </si>
  <si>
    <t>株式会社フジタ　九州支店</t>
  </si>
  <si>
    <t>00048382</t>
  </si>
  <si>
    <t>富士通Ｊａｐａｎ株式会社　西日本公共ビジネス統括部（福岡）</t>
  </si>
  <si>
    <t>00051722</t>
  </si>
  <si>
    <t>株式会社富士通ゼネラル　九州情報通信ネットワーク営業部</t>
  </si>
  <si>
    <t>00049869</t>
  </si>
  <si>
    <t>フジテック株式会社　九州支店</t>
  </si>
  <si>
    <t>00050838</t>
  </si>
  <si>
    <t>富士電機ＩＴソリューション株式会社　福岡支店</t>
  </si>
  <si>
    <t>00049255</t>
  </si>
  <si>
    <t>富士電機Ｅ＆Ｃ株式会社　九州支店</t>
  </si>
  <si>
    <t>00051650</t>
  </si>
  <si>
    <t>扶桑電通株式会社　九州支店</t>
  </si>
  <si>
    <t>00051416</t>
  </si>
  <si>
    <t>双葉工業株式会社　</t>
  </si>
  <si>
    <t>00051106</t>
  </si>
  <si>
    <t>株式会社　ふちわき　</t>
  </si>
  <si>
    <t>00051341</t>
  </si>
  <si>
    <t>フルヤ工業有限会社　</t>
  </si>
  <si>
    <t>00048475</t>
  </si>
  <si>
    <t>株式会社プランテムタナカ　</t>
  </si>
  <si>
    <t>00048308</t>
  </si>
  <si>
    <t>株式会社平和電業社　</t>
  </si>
  <si>
    <t>00051356</t>
  </si>
  <si>
    <t>株式会社平和電興　</t>
  </si>
  <si>
    <t>00049446</t>
  </si>
  <si>
    <t>ベネックスソリューションズ株式会社　</t>
  </si>
  <si>
    <t>00051903</t>
  </si>
  <si>
    <t>北辰建設株式会社　</t>
  </si>
  <si>
    <t>00048955</t>
  </si>
  <si>
    <t>株式会社北部九州舗道　</t>
  </si>
  <si>
    <t>00048394</t>
  </si>
  <si>
    <t>ホシザキ北九株式会社　</t>
  </si>
  <si>
    <t>00054897</t>
  </si>
  <si>
    <t>北海電気工事株式会社　</t>
  </si>
  <si>
    <t>00052878</t>
  </si>
  <si>
    <t>有限会社堀内石材店　</t>
  </si>
  <si>
    <t>00051851</t>
  </si>
  <si>
    <t>株式会社前澤エンジニアリングサービス　九州営業所</t>
  </si>
  <si>
    <t>00051661</t>
  </si>
  <si>
    <t>前澤工業株式会社　九州支店</t>
  </si>
  <si>
    <t>00048507</t>
  </si>
  <si>
    <t>前田建設工業株式会社　九州支店</t>
  </si>
  <si>
    <t>00051816</t>
  </si>
  <si>
    <t>株式会社　前田産業　福岡支店</t>
  </si>
  <si>
    <t>00050501</t>
  </si>
  <si>
    <t>株式会社　舛添工業　</t>
  </si>
  <si>
    <t>00049022</t>
  </si>
  <si>
    <t>松井建設株式会社　九州支店</t>
  </si>
  <si>
    <t>00051088</t>
  </si>
  <si>
    <t>株式会社松尾組　</t>
  </si>
  <si>
    <t>00051209</t>
  </si>
  <si>
    <t>松尾建設株式会社　北九州支店</t>
  </si>
  <si>
    <t>00052033</t>
  </si>
  <si>
    <t>松尾興産株式会社　</t>
  </si>
  <si>
    <t>00048604</t>
  </si>
  <si>
    <t>株式会社松尾道路　</t>
  </si>
  <si>
    <t>00051849</t>
  </si>
  <si>
    <t>松下ビルケア株式会社　</t>
  </si>
  <si>
    <t>00050904</t>
  </si>
  <si>
    <t>松田建設工業株式会社　</t>
  </si>
  <si>
    <t>00051788</t>
  </si>
  <si>
    <t>松山建設株式会社　</t>
  </si>
  <si>
    <t>00050671</t>
  </si>
  <si>
    <t>ミカドコーポレーション株式会社　北九州支店</t>
  </si>
  <si>
    <t>00051162</t>
  </si>
  <si>
    <t>帝産業株式会社　</t>
  </si>
  <si>
    <t>00048424</t>
  </si>
  <si>
    <t>ミクニ建設株式会社　</t>
  </si>
  <si>
    <t>00049945</t>
  </si>
  <si>
    <t>株式会社ミズホ技研　</t>
  </si>
  <si>
    <t>00050032</t>
  </si>
  <si>
    <t>溝江建設株式会社　</t>
  </si>
  <si>
    <t>00049839</t>
  </si>
  <si>
    <t>株式会社みぞえ住宅　</t>
  </si>
  <si>
    <t>00049313</t>
  </si>
  <si>
    <t>株式会社ミゾタ　福岡支店</t>
  </si>
  <si>
    <t>00051759</t>
  </si>
  <si>
    <t>三井住友建設株式会社　九州支店</t>
  </si>
  <si>
    <t>00048710</t>
  </si>
  <si>
    <t>三菱電機株式会社　九州支社</t>
  </si>
  <si>
    <t>00049871</t>
  </si>
  <si>
    <t>三菱電機ビルソリューションズ株式会社　西日本支社</t>
  </si>
  <si>
    <t>00048433</t>
  </si>
  <si>
    <t>株式会社宮機工　</t>
  </si>
  <si>
    <t>00050503</t>
  </si>
  <si>
    <t>株式会社　宮崎組　遠賀支店</t>
  </si>
  <si>
    <t>00051248</t>
  </si>
  <si>
    <t>宮田建設株式会社　</t>
  </si>
  <si>
    <t>00050136</t>
  </si>
  <si>
    <t>株式会社宮原土木建設　</t>
  </si>
  <si>
    <t>00051797</t>
  </si>
  <si>
    <t>宗像緑地建設株式会社　</t>
  </si>
  <si>
    <t>00048125</t>
  </si>
  <si>
    <t>有限会社むらた水工　</t>
  </si>
  <si>
    <t>00051895</t>
  </si>
  <si>
    <t>株式会社明建　</t>
  </si>
  <si>
    <t>00051899</t>
  </si>
  <si>
    <t>明秀産業株式会社　</t>
  </si>
  <si>
    <t>00048767</t>
  </si>
  <si>
    <t>株式会社　明電舎　九州支店</t>
  </si>
  <si>
    <t>00048788</t>
  </si>
  <si>
    <t>株式会社メガテックジャパン　</t>
  </si>
  <si>
    <t>00051896</t>
  </si>
  <si>
    <t>株式会社森田建設　</t>
  </si>
  <si>
    <t>00051190</t>
  </si>
  <si>
    <t>株式会社　安井組　</t>
  </si>
  <si>
    <t>00048693</t>
  </si>
  <si>
    <t>八千代電設工業株式会社　九州営業所</t>
  </si>
  <si>
    <t>00050504</t>
  </si>
  <si>
    <t>ヤナギ建設　株式会社　遠賀支店</t>
  </si>
  <si>
    <t>00050874</t>
  </si>
  <si>
    <t>株式会社八幡道路　</t>
  </si>
  <si>
    <t>00048579</t>
  </si>
  <si>
    <t>株式会社山賀　遠賀営業所</t>
  </si>
  <si>
    <t>00047968</t>
  </si>
  <si>
    <t>山口建設工業株式会社　</t>
  </si>
  <si>
    <t>00048768</t>
  </si>
  <si>
    <t>株式会社山田商会　</t>
  </si>
  <si>
    <t>00049205</t>
  </si>
  <si>
    <t>山中造園　</t>
  </si>
  <si>
    <t>00048684</t>
  </si>
  <si>
    <t>有限会社ヤマフク　</t>
  </si>
  <si>
    <t>00048704</t>
  </si>
  <si>
    <t>株式会社　山文　北九州支店</t>
  </si>
  <si>
    <t>00049394</t>
  </si>
  <si>
    <t>ヤンマーエネルギーシステム株式会社　北九州サポートセンター</t>
  </si>
  <si>
    <t>00050378</t>
  </si>
  <si>
    <t>ユージーエンジニアリング株式会社　</t>
  </si>
  <si>
    <t>00048711</t>
  </si>
  <si>
    <t>遊景産業株式会社　</t>
  </si>
  <si>
    <t>00048567</t>
  </si>
  <si>
    <t>有限会社カジクリ　</t>
  </si>
  <si>
    <t>00050167</t>
  </si>
  <si>
    <t>友信建設株式会社　</t>
  </si>
  <si>
    <t>00049675</t>
  </si>
  <si>
    <t>有限会社有泉管工　遠賀町支店</t>
  </si>
  <si>
    <t>00049565</t>
  </si>
  <si>
    <t>株式会社リオス　</t>
  </si>
  <si>
    <t>00048712</t>
  </si>
  <si>
    <t>理水化学株式会社　福岡支店</t>
  </si>
  <si>
    <t>00051818</t>
  </si>
  <si>
    <t>有限会社立栄興業　</t>
  </si>
  <si>
    <t>00051502</t>
  </si>
  <si>
    <t>Ｒｅ：プロジェクト株式会社　</t>
  </si>
  <si>
    <t>00051810</t>
  </si>
  <si>
    <t>リュウテック昇降機株式会社　</t>
  </si>
  <si>
    <t>00050706</t>
  </si>
  <si>
    <t>株式会社菱熱　北九州支店</t>
  </si>
  <si>
    <t>00051948</t>
  </si>
  <si>
    <t>株式会社緑研産業　</t>
  </si>
  <si>
    <t>00048700</t>
  </si>
  <si>
    <t>りんかい日産建設株式会社　九州支店</t>
  </si>
  <si>
    <t>00048668</t>
  </si>
  <si>
    <t>若築建設株式会社　北九州営業所</t>
  </si>
  <si>
    <t>0　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</si>
</sst>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20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color theme="0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60">
    <xf numFmtId="0" fontId="0" fillId="0" borderId="0" xfId="0">
      <alignment vertical="center"/>
    </xf>
    <xf numFmtId="0" fontId="2" fillId="0" borderId="0" xfId="1" applyFont="1"/>
    <xf numFmtId="0" fontId="4" fillId="0" borderId="0" xfId="1" applyFont="1" applyAlignment="1">
      <alignment horizontal="left" vertical="top"/>
    </xf>
    <xf numFmtId="0" fontId="5" fillId="0" borderId="0" xfId="1" applyFont="1" applyAlignment="1">
      <alignment vertical="center"/>
    </xf>
    <xf numFmtId="0" fontId="5" fillId="0" borderId="0" xfId="2" applyFont="1" applyAlignment="1">
      <alignment vertical="center"/>
    </xf>
    <xf numFmtId="0" fontId="2" fillId="0" borderId="0" xfId="2" applyFont="1" applyAlignment="1">
      <alignment horizontal="right" vertical="center"/>
    </xf>
    <xf numFmtId="0" fontId="2" fillId="0" borderId="0" xfId="2" applyFont="1" applyAlignment="1">
      <alignment horizontal="right" vertical="top"/>
    </xf>
    <xf numFmtId="0" fontId="5" fillId="0" borderId="0" xfId="1" applyFont="1" applyAlignment="1">
      <alignment vertical="top"/>
    </xf>
    <xf numFmtId="0" fontId="6" fillId="2" borderId="1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top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8" fillId="4" borderId="4" xfId="1" applyFont="1" applyFill="1" applyBorder="1" applyAlignment="1">
      <alignment horizontal="center" vertical="center"/>
    </xf>
    <xf numFmtId="0" fontId="8" fillId="4" borderId="5" xfId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9" fillId="5" borderId="6" xfId="1" applyFont="1" applyFill="1" applyBorder="1" applyAlignment="1">
      <alignment horizontal="center" vertical="center"/>
    </xf>
    <xf numFmtId="0" fontId="9" fillId="5" borderId="7" xfId="1" applyFont="1" applyFill="1" applyBorder="1" applyAlignment="1">
      <alignment horizontal="center" vertical="center"/>
    </xf>
    <xf numFmtId="0" fontId="9" fillId="5" borderId="8" xfId="1" applyFont="1" applyFill="1" applyBorder="1" applyAlignment="1">
      <alignment horizontal="center" vertical="center"/>
    </xf>
    <xf numFmtId="0" fontId="9" fillId="5" borderId="9" xfId="1" applyFont="1" applyFill="1" applyBorder="1" applyAlignment="1">
      <alignment horizontal="center" vertical="center"/>
    </xf>
    <xf numFmtId="0" fontId="9" fillId="5" borderId="10" xfId="1" applyFont="1" applyFill="1" applyBorder="1" applyAlignment="1">
      <alignment horizontal="center" vertical="center"/>
    </xf>
    <xf numFmtId="0" fontId="9" fillId="5" borderId="11" xfId="1" applyFont="1" applyFill="1" applyBorder="1" applyAlignment="1">
      <alignment horizontal="center" vertical="center"/>
    </xf>
    <xf numFmtId="49" fontId="5" fillId="6" borderId="1" xfId="1" applyNumberFormat="1" applyFont="1" applyFill="1" applyBorder="1" applyAlignment="1" applyProtection="1">
      <alignment horizontal="center" vertical="center"/>
      <protection locked="0"/>
    </xf>
    <xf numFmtId="49" fontId="5" fillId="6" borderId="2" xfId="1" applyNumberFormat="1" applyFont="1" applyFill="1" applyBorder="1" applyAlignment="1" applyProtection="1">
      <alignment horizontal="center" vertical="center"/>
      <protection locked="0"/>
    </xf>
    <xf numFmtId="49" fontId="5" fillId="0" borderId="0" xfId="1" applyNumberFormat="1" applyFont="1" applyAlignment="1" applyProtection="1">
      <alignment horizontal="center" vertical="center"/>
      <protection locked="0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 shrinkToFit="1"/>
    </xf>
    <xf numFmtId="0" fontId="9" fillId="0" borderId="10" xfId="1" applyFont="1" applyBorder="1" applyAlignment="1">
      <alignment horizontal="center" vertical="center" shrinkToFit="1"/>
    </xf>
    <xf numFmtId="0" fontId="9" fillId="0" borderId="9" xfId="1" applyFont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 shrinkToFit="1"/>
    </xf>
    <xf numFmtId="0" fontId="10" fillId="0" borderId="0" xfId="1" applyFont="1" applyAlignment="1">
      <alignment vertical="center"/>
    </xf>
    <xf numFmtId="0" fontId="11" fillId="0" borderId="12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 wrapText="1"/>
    </xf>
    <xf numFmtId="0" fontId="11" fillId="0" borderId="14" xfId="1" applyFont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 wrapText="1"/>
    </xf>
    <xf numFmtId="0" fontId="11" fillId="0" borderId="0" xfId="1" applyFont="1"/>
    <xf numFmtId="0" fontId="11" fillId="0" borderId="12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2" fillId="0" borderId="12" xfId="2" applyFont="1" applyBorder="1" applyAlignment="1">
      <alignment horizontal="center" vertical="center"/>
    </xf>
    <xf numFmtId="0" fontId="2" fillId="0" borderId="12" xfId="2" applyFont="1" applyBorder="1" applyAlignment="1">
      <alignment horizontal="center" vertical="top"/>
    </xf>
    <xf numFmtId="0" fontId="5" fillId="0" borderId="0" xfId="1" applyFont="1" applyAlignment="1">
      <alignment horizontal="center" vertical="center"/>
    </xf>
    <xf numFmtId="0" fontId="11" fillId="0" borderId="0" xfId="1" applyFont="1" applyAlignment="1">
      <alignment vertical="top"/>
    </xf>
    <xf numFmtId="0" fontId="11" fillId="0" borderId="0" xfId="1" applyFont="1" applyAlignment="1">
      <alignment vertical="center"/>
    </xf>
    <xf numFmtId="0" fontId="11" fillId="0" borderId="15" xfId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49" fontId="11" fillId="0" borderId="12" xfId="1" applyNumberFormat="1" applyFont="1" applyBorder="1" applyAlignment="1">
      <alignment horizontal="center" vertical="center"/>
    </xf>
    <xf numFmtId="0" fontId="11" fillId="0" borderId="12" xfId="1" applyFont="1" applyBorder="1" applyAlignment="1">
      <alignment vertical="center" shrinkToFit="1"/>
    </xf>
    <xf numFmtId="49" fontId="11" fillId="0" borderId="12" xfId="1" applyNumberFormat="1" applyFont="1" applyBorder="1" applyAlignment="1">
      <alignment horizontal="center" vertical="center" shrinkToFit="1"/>
    </xf>
    <xf numFmtId="0" fontId="11" fillId="0" borderId="12" xfId="1" quotePrefix="1" applyFont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1" fillId="0" borderId="0" xfId="1"/>
  </cellXfs>
  <cellStyles count="3">
    <cellStyle name="標準" xfId="0" builtinId="0"/>
    <cellStyle name="標準_CJ1R1100S" xfId="2" xr:uid="{D10C9229-FE59-4131-B644-FBCAC9DD654F}"/>
    <cellStyle name="標準_CJ1R1100S20070312180547(1)" xfId="1" xr:uid="{611E13BE-2CE0-4AA0-B0BE-FA0CED8299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480060</xdr:colOff>
      <xdr:row>2</xdr:row>
      <xdr:rowOff>121920</xdr:rowOff>
    </xdr:from>
    <xdr:to>
      <xdr:col>41</xdr:col>
      <xdr:colOff>45720</xdr:colOff>
      <xdr:row>6</xdr:row>
      <xdr:rowOff>53340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DBC367C-E765-472A-938C-7250F8292987}"/>
            </a:ext>
          </a:extLst>
        </xdr:cNvPr>
        <xdr:cNvSpPr/>
      </xdr:nvSpPr>
      <xdr:spPr>
        <a:xfrm>
          <a:off x="3444240" y="609600"/>
          <a:ext cx="10584180" cy="1173480"/>
        </a:xfrm>
        <a:prstGeom prst="rect">
          <a:avLst/>
        </a:prstGeom>
        <a:solidFill>
          <a:schemeClr val="bg1">
            <a:alpha val="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0pc008\kans-l\&#38306;&#20844;&#21942;\&#25552;&#26696;&#26360;\&#20171;&#35703;&#20445;&#38522;\&#22826;&#23376;&#30010;\USR\&#32207;&#21644;&#25144;&#31821;\&#27010;&#31639;P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0284297\e\WORK\&#35069;&#21697;DB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02_&#34892;&#25919;&#32076;&#21942;&#35506;\&#9671;&#31649;&#36001;&#20418;\&#9733;&#38651;&#23376;&#20837;&#26413;&#12539;&#22865;&#32004;&#31649;&#29702;&#12539;&#38651;&#23376;&#25351;&#21517;&#39000;&#12356;&#31561;(&#20061;&#24030;&#26085;&#31435;&#65404;&#65405;&#65411;&#65425;&#65405;&#65438;)\&#9733;&#25351;&#21517;&#39000;&#12356;&#38306;&#20418;\&#26989;&#32773;&#21517;&#31807;&#65288;&#26989;&#32773;&#31649;&#29702;&#12471;&#12473;&#12486;&#12512;&#24115;&#31080;&#20986;&#21147;&#65289;\R7&#12539;8\(2)&#35469;&#23450;&#20966;&#29702;&#24460;&#12289;&#12507;&#12540;&#12512;&#12506;&#12540;&#12472;&#31561;&#20844;&#34920;&#20998;\R7.12&#26356;&#26032;\&#24037;&#20107;&#26989;&#32773;&#19968;&#35239;&#20316;&#25104;&#12456;&#12463;&#12475;&#12523;.xlsx" TargetMode="External"/><Relationship Id="rId1" Type="http://schemas.openxmlformats.org/officeDocument/2006/relationships/externalLinkPath" Target="&#24037;&#20107;&#26989;&#32773;&#19968;&#35239;&#20316;&#25104;&#12456;&#12463;&#12475;&#12523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0pc008\kans-l\GMAXCL\Mail\tmp\MsgTmp\M0fd14a5\&#21644;&#27468;&#23665;&#30476;30\&#20018;&#26412;&#30010;\&#20853;&#24235;&#30476;28\&#21644;&#27468;&#23665;&#30476;30\&#30001;&#33391;&#30010;\&#35211;&#3130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hpc103\KATO\My%20Documents\USR\&#29305;&#35377;&#24193;\&#38651;&#26989;&#35506;\&#35336;&#30011;&#29677;\H9&#23455;&#34892;\&#24180;&#38291;&#32076;&#36027;\n1003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0pc008\kans-l\&#38306;&#20844;&#26412;\&#38306;&#20844;&#21942;\02&#25552;&#26696;&#26360;\&#25144;&#31821;\1&#22823;&#38442;&#22320;&#21306;\&#27827;&#21335;&#30010;\&#35211;&#31309;\&#20415;&#21033;&#21531;G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0pc008\kans-l\COMMON\&#65308;&#38306;&#25216;&#65310;&#21942;&#26989;&#20849;&#36890;&#24773;&#22577;&#12501;&#12457;&#12523;&#12480;\04%20&#21942;&#26989;&#37096;&#32626;&#12501;&#12457;&#12523;&#12480;\04.%20&#27083;&#25104;&#35211;&#31309;\04%20%20&#38306;&#20844;&#21942;\&#33031;&#35895;\&#28363;&#36032;&#30476;&#39640;&#23798;&#37089;\&#39640;&#23798;&#37089;&#21512;&#20341;&#65288;&#27231;&#22120;&#27083;&#25104;&#6528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hpc103\KATO\tmp\&#23529;&#21028;9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構成算出条件"/>
      <sheetName val="比較_規模"/>
      <sheetName val="依頼事項"/>
      <sheetName val="工程"/>
      <sheetName val="システム規模_生産性低"/>
      <sheetName val="システム規模"/>
      <sheetName val="システム規模_縮小"/>
      <sheetName val="システム規模_200304"/>
      <sheetName val="画面一覧"/>
      <sheetName val="帳票一覧"/>
      <sheetName val="ﾌｧｲﾙ一覧"/>
      <sheetName val="バッチ機能"/>
      <sheetName val="山積み"/>
      <sheetName val="山積み_縮小"/>
      <sheetName val="山積み_200304"/>
      <sheetName val="お見積書2"/>
      <sheetName val="ハードウェア構成表見積"/>
      <sheetName val="ソフトウェア構成表見積"/>
    </sheetNames>
    <sheetDataSet>
      <sheetData sheetId="0">
        <row r="4">
          <cell r="B4">
            <v>2003</v>
          </cell>
        </row>
        <row r="5">
          <cell r="B5">
            <v>403</v>
          </cell>
          <cell r="E5">
            <v>4</v>
          </cell>
        </row>
        <row r="6">
          <cell r="B6">
            <v>7312</v>
          </cell>
          <cell r="E6" t="str">
            <v>－</v>
          </cell>
        </row>
        <row r="7">
          <cell r="B7">
            <v>15100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製品データベース"/>
      <sheetName val="HCDN ｱﾌﾟﾘｹｰｼｮﾝ"/>
      <sheetName val="HCDN ﾌﾟﾗｯﾄﾌｫｰﾑ"/>
      <sheetName val="構成ｶﾞｲﾄﾞ ﾕｰｻﾞﾊﾟｯｸ"/>
      <sheetName val="構成ｶﾞｲﾄﾞ 1010ｼﾘｰｽﾞ"/>
      <sheetName val="構成ｶﾞｲﾄﾞ 3010ｼﾘｰｽﾞ"/>
      <sheetName val="構成ｶﾞｲﾄﾞ 3020ｼﾘｰｽﾞ"/>
      <sheetName val="構成ｶﾞｲﾄﾞ 3100ｼﾘｰｽﾞ"/>
      <sheetName val="原価見積"/>
      <sheetName val="見積条件"/>
      <sheetName val="＜関公1＞SE費"/>
      <sheetName val="SOFT"/>
      <sheetName val="保守関係"/>
      <sheetName val="Sheet1"/>
      <sheetName val="比較_規模"/>
      <sheetName val="依頼事項"/>
      <sheetName val="工程"/>
      <sheetName val="システム規模_生産性低"/>
      <sheetName val="システム規模"/>
      <sheetName val="システム規模_縮小"/>
      <sheetName val="システム規模_200304"/>
      <sheetName val="画面一覧"/>
      <sheetName val="帳票一覧"/>
      <sheetName val="ﾌｧｲﾙ一覧"/>
      <sheetName val="バッチ機能"/>
      <sheetName val="山積み"/>
      <sheetName val="山積み_縮小"/>
      <sheetName val="山積み_200304"/>
      <sheetName val="お見積書2"/>
      <sheetName val="ハードウェア構成表見積"/>
      <sheetName val="ソフトウェア構成表見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業者基本_1_1"/>
      <sheetName val="データ整理（編集不要）"/>
      <sheetName val="【元】公表用"/>
      <sheetName val="公表用"/>
      <sheetName val="帳票検索条件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０１"/>
      <sheetName val="見積一覧"/>
      <sheetName val="機器諸元表"/>
      <sheetName val="構成算出条件"/>
      <sheetName val="除APP"/>
      <sheetName val="除SRV-PP"/>
      <sheetName val="除CLT-HD"/>
      <sheetName val="除CLT-PP"/>
      <sheetName val="戸APP"/>
      <sheetName val="戸PR"/>
      <sheetName val="戸SRV-HD"/>
      <sheetName val="戸SRV-PP"/>
      <sheetName val="戸CLT-HD"/>
      <sheetName val="戸CLT-PP"/>
      <sheetName val="戸通信"/>
      <sheetName val="戸一時"/>
      <sheetName val="SP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9FY初構成一覧(ｵﾝﾗｲﾝ)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"/>
      <sheetName val="APP"/>
      <sheetName val="PR"/>
      <sheetName val="SVHD"/>
      <sheetName val="SVPP"/>
      <sheetName val="CLHD"/>
      <sheetName val="CLPP"/>
      <sheetName val="DATA"/>
      <sheetName val="通信"/>
      <sheetName val="一時"/>
      <sheetName val="工事"/>
      <sheetName val="導入SE費"/>
      <sheetName val="更新SE費"/>
      <sheetName val="保守"/>
      <sheetName val="SPL"/>
      <sheetName val="表紙"/>
      <sheetName val="業務"/>
      <sheetName val="本庁Ｓ１"/>
      <sheetName val="本庁Ｓ２"/>
      <sheetName val="出先Ｓ１"/>
      <sheetName val="出先Ｓ２"/>
      <sheetName val="構成表"/>
      <sheetName val="全て分割"/>
      <sheetName val="全て一括"/>
      <sheetName val="システムリース"/>
      <sheetName val="セットアップ分割"/>
      <sheetName val="交付税"/>
      <sheetName val="消耗品"/>
      <sheetName val="HOSYU"/>
      <sheetName val="容量"/>
      <sheetName val="Module1"/>
      <sheetName val="戸届出"/>
      <sheetName val="戸発行"/>
      <sheetName val="戸PPR"/>
      <sheetName val="PCSRV"/>
      <sheetName val="PCMS"/>
      <sheetName val="除発行"/>
      <sheetName val="除PPR"/>
    </sheetNames>
    <sheetDataSet>
      <sheetData sheetId="0">
        <row r="3">
          <cell r="E3" t="str">
            <v>SV#36GB</v>
          </cell>
        </row>
        <row r="20">
          <cell r="B20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ﾊ-ﾄﾞ構成"/>
      <sheetName val="保守計算"/>
      <sheetName val="サーバー"/>
      <sheetName val="３年パック保守"/>
    </sheetNames>
    <sheetDataSet>
      <sheetData sheetId="0"/>
      <sheetData sheetId="1"/>
      <sheetData sheetId="2">
        <row r="2">
          <cell r="B2" t="str">
            <v>標準価格下</v>
          </cell>
          <cell r="C2" t="str">
            <v>標準価格上</v>
          </cell>
          <cell r="D2" t="str">
            <v>形名</v>
          </cell>
          <cell r="E2" t="str">
            <v>保守料</v>
          </cell>
        </row>
        <row r="3">
          <cell r="B3">
            <v>0</v>
          </cell>
          <cell r="C3">
            <v>250000</v>
          </cell>
          <cell r="D3" t="str">
            <v>SD-5110-A1A2S</v>
          </cell>
          <cell r="E3">
            <v>5000</v>
          </cell>
        </row>
        <row r="4">
          <cell r="B4">
            <v>250000</v>
          </cell>
          <cell r="C4">
            <v>400000</v>
          </cell>
          <cell r="D4" t="str">
            <v>SD-5110-A1B2S</v>
          </cell>
          <cell r="E4">
            <v>6000</v>
          </cell>
        </row>
        <row r="5">
          <cell r="B5">
            <v>400000</v>
          </cell>
          <cell r="C5">
            <v>600000</v>
          </cell>
          <cell r="D5" t="str">
            <v>SD-5110-A1C2S</v>
          </cell>
          <cell r="E5">
            <v>11000</v>
          </cell>
        </row>
        <row r="6">
          <cell r="B6">
            <v>600000</v>
          </cell>
          <cell r="C6">
            <v>800000</v>
          </cell>
          <cell r="D6" t="str">
            <v>SD-5110-A1D2S</v>
          </cell>
          <cell r="E6">
            <v>18000</v>
          </cell>
        </row>
        <row r="7">
          <cell r="B7">
            <v>800000</v>
          </cell>
          <cell r="C7">
            <v>1200000</v>
          </cell>
          <cell r="D7" t="str">
            <v>SD-5110-A1E2S</v>
          </cell>
          <cell r="E7">
            <v>25000</v>
          </cell>
        </row>
        <row r="8">
          <cell r="B8">
            <v>1200000</v>
          </cell>
          <cell r="C8">
            <v>1600000</v>
          </cell>
          <cell r="D8" t="str">
            <v>SD-5110-A1F2S</v>
          </cell>
          <cell r="E8">
            <v>38000</v>
          </cell>
        </row>
        <row r="9">
          <cell r="B9">
            <v>1600000</v>
          </cell>
          <cell r="C9">
            <v>2000000</v>
          </cell>
          <cell r="D9" t="str">
            <v>SD-5110-A1G2S</v>
          </cell>
          <cell r="E9">
            <v>52000</v>
          </cell>
        </row>
        <row r="10">
          <cell r="B10">
            <v>2000000</v>
          </cell>
          <cell r="C10">
            <v>2400000</v>
          </cell>
          <cell r="D10" t="str">
            <v>SD-5110-A1H2S</v>
          </cell>
          <cell r="E10">
            <v>65000</v>
          </cell>
        </row>
        <row r="11">
          <cell r="B11">
            <v>2400000</v>
          </cell>
          <cell r="C11">
            <v>2800000</v>
          </cell>
          <cell r="D11" t="str">
            <v>SD-5110-A1I2S</v>
          </cell>
          <cell r="E11">
            <v>79000</v>
          </cell>
        </row>
        <row r="12">
          <cell r="B12">
            <v>2800000</v>
          </cell>
          <cell r="C12">
            <v>3200000</v>
          </cell>
          <cell r="D12" t="str">
            <v>SD-5110-A1J2S</v>
          </cell>
          <cell r="E12">
            <v>92000</v>
          </cell>
        </row>
        <row r="13">
          <cell r="B13">
            <v>3200000</v>
          </cell>
          <cell r="C13">
            <v>3600000</v>
          </cell>
          <cell r="D13" t="str">
            <v>SD-5110-A1K2S</v>
          </cell>
          <cell r="E13">
            <v>106000</v>
          </cell>
        </row>
        <row r="14">
          <cell r="B14">
            <v>3600000</v>
          </cell>
          <cell r="C14">
            <v>4000000</v>
          </cell>
          <cell r="D14" t="str">
            <v>SD-5110-A1L2S</v>
          </cell>
          <cell r="E14">
            <v>119000</v>
          </cell>
        </row>
        <row r="15">
          <cell r="B15">
            <v>4000000</v>
          </cell>
          <cell r="C15">
            <v>4800000</v>
          </cell>
          <cell r="D15" t="str">
            <v>SD-5110-A1M2S</v>
          </cell>
          <cell r="E15">
            <v>133000</v>
          </cell>
        </row>
        <row r="16">
          <cell r="B16">
            <v>4800000</v>
          </cell>
          <cell r="C16">
            <v>5600000</v>
          </cell>
          <cell r="D16" t="str">
            <v>SD-5110-A1N2S</v>
          </cell>
          <cell r="E16">
            <v>160000</v>
          </cell>
        </row>
        <row r="17">
          <cell r="B17">
            <v>5600000</v>
          </cell>
          <cell r="C17">
            <v>6400000</v>
          </cell>
          <cell r="D17" t="str">
            <v>SD-5110-A1O2S</v>
          </cell>
          <cell r="E17">
            <v>187000</v>
          </cell>
        </row>
        <row r="18">
          <cell r="B18">
            <v>6400000</v>
          </cell>
          <cell r="C18">
            <v>7200000</v>
          </cell>
          <cell r="D18" t="str">
            <v>SD-5110-A1P2S</v>
          </cell>
          <cell r="E18">
            <v>214000</v>
          </cell>
        </row>
        <row r="19">
          <cell r="B19">
            <v>7200000</v>
          </cell>
          <cell r="C19">
            <v>8000000</v>
          </cell>
          <cell r="D19" t="str">
            <v>SD-5110-A1Q2S</v>
          </cell>
          <cell r="E19">
            <v>241000</v>
          </cell>
        </row>
        <row r="20">
          <cell r="B20">
            <v>8000000</v>
          </cell>
          <cell r="C20">
            <v>9600000</v>
          </cell>
          <cell r="D20" t="str">
            <v>SD-5110-A1R2S</v>
          </cell>
          <cell r="E20">
            <v>268000</v>
          </cell>
        </row>
        <row r="21">
          <cell r="B21">
            <v>9600000</v>
          </cell>
          <cell r="C21">
            <v>11200000</v>
          </cell>
          <cell r="D21" t="str">
            <v>SD-5110-A1S2S</v>
          </cell>
          <cell r="E21">
            <v>322000</v>
          </cell>
        </row>
        <row r="22">
          <cell r="B22">
            <v>11200000</v>
          </cell>
          <cell r="C22">
            <v>12800000</v>
          </cell>
          <cell r="D22" t="str">
            <v>SD-5110-A1T2S</v>
          </cell>
          <cell r="E22">
            <v>376000</v>
          </cell>
        </row>
        <row r="23">
          <cell r="B23">
            <v>12800000</v>
          </cell>
          <cell r="C23">
            <v>14400000</v>
          </cell>
          <cell r="D23" t="str">
            <v>SD-5110-A1U2S</v>
          </cell>
          <cell r="E23">
            <v>430000</v>
          </cell>
        </row>
        <row r="24">
          <cell r="B24">
            <v>14400000</v>
          </cell>
          <cell r="C24">
            <v>16000000</v>
          </cell>
          <cell r="D24" t="str">
            <v>SD-5110-A1V2S</v>
          </cell>
          <cell r="E24">
            <v>484000</v>
          </cell>
        </row>
        <row r="25">
          <cell r="B25">
            <v>16000000</v>
          </cell>
          <cell r="D25" t="str">
            <v>エラー</v>
          </cell>
          <cell r="E25" t="str">
            <v>エラー</v>
          </cell>
        </row>
      </sheetData>
      <sheetData sheetId="3">
        <row r="2">
          <cell r="B2" t="str">
            <v>標準価格下</v>
          </cell>
          <cell r="C2" t="str">
            <v>標準価格上</v>
          </cell>
          <cell r="D2" t="str">
            <v>形名</v>
          </cell>
          <cell r="E2" t="str">
            <v>保守料</v>
          </cell>
        </row>
        <row r="3">
          <cell r="B3">
            <v>0</v>
          </cell>
          <cell r="C3">
            <v>800000</v>
          </cell>
          <cell r="D3" t="str">
            <v>SD-5110-A1A0S</v>
          </cell>
          <cell r="E3">
            <v>65000</v>
          </cell>
        </row>
        <row r="4">
          <cell r="B4">
            <v>800000</v>
          </cell>
          <cell r="C4">
            <v>1200000</v>
          </cell>
          <cell r="D4" t="str">
            <v>SD-5110-A1B0S</v>
          </cell>
          <cell r="E4">
            <v>108000</v>
          </cell>
        </row>
        <row r="5">
          <cell r="B5">
            <v>1200000</v>
          </cell>
          <cell r="C5">
            <v>1600000</v>
          </cell>
          <cell r="D5" t="str">
            <v>SD-5110-A1C0S</v>
          </cell>
          <cell r="E5">
            <v>162000</v>
          </cell>
        </row>
        <row r="6">
          <cell r="B6">
            <v>1600000</v>
          </cell>
          <cell r="C6">
            <v>2000000</v>
          </cell>
          <cell r="D6" t="str">
            <v>SD-5110-A1D0S</v>
          </cell>
          <cell r="E6">
            <v>216000</v>
          </cell>
        </row>
        <row r="7">
          <cell r="B7">
            <v>2000000</v>
          </cell>
          <cell r="C7">
            <v>2400000</v>
          </cell>
          <cell r="D7" t="str">
            <v>SD-5110-A1E0S</v>
          </cell>
          <cell r="E7">
            <v>270000</v>
          </cell>
        </row>
        <row r="8">
          <cell r="B8">
            <v>2400000</v>
          </cell>
          <cell r="C8">
            <v>2800000</v>
          </cell>
          <cell r="D8" t="str">
            <v>SD-5110-A1F0S</v>
          </cell>
          <cell r="E8">
            <v>324000</v>
          </cell>
        </row>
        <row r="9">
          <cell r="B9">
            <v>2800000</v>
          </cell>
          <cell r="C9">
            <v>3200000</v>
          </cell>
          <cell r="D9" t="str">
            <v>SD-5110-A1G0S</v>
          </cell>
          <cell r="E9">
            <v>378000</v>
          </cell>
        </row>
        <row r="10">
          <cell r="B10">
            <v>3200000</v>
          </cell>
          <cell r="C10">
            <v>3600000</v>
          </cell>
          <cell r="D10" t="str">
            <v>SD-5110-A1H0S</v>
          </cell>
          <cell r="E10">
            <v>432000</v>
          </cell>
        </row>
        <row r="11">
          <cell r="B11">
            <v>3600000</v>
          </cell>
          <cell r="C11">
            <v>4000000</v>
          </cell>
          <cell r="D11" t="str">
            <v>SD-5110-A1I0S</v>
          </cell>
          <cell r="E11">
            <v>486000</v>
          </cell>
        </row>
        <row r="12">
          <cell r="B12">
            <v>4000000</v>
          </cell>
          <cell r="C12">
            <v>4800000</v>
          </cell>
          <cell r="D12" t="str">
            <v>SD-5110-A1J0S</v>
          </cell>
          <cell r="E12">
            <v>540000</v>
          </cell>
        </row>
        <row r="13">
          <cell r="B13">
            <v>4800000</v>
          </cell>
          <cell r="C13">
            <v>5600000</v>
          </cell>
          <cell r="D13" t="str">
            <v>SD-5110-A1K0S</v>
          </cell>
          <cell r="E13">
            <v>648000</v>
          </cell>
        </row>
        <row r="14">
          <cell r="B14">
            <v>5600000</v>
          </cell>
          <cell r="C14">
            <v>6400000</v>
          </cell>
          <cell r="D14" t="str">
            <v>SD-5110-A1L0S</v>
          </cell>
          <cell r="E14">
            <v>756000</v>
          </cell>
        </row>
        <row r="15">
          <cell r="B15">
            <v>6400000</v>
          </cell>
          <cell r="C15">
            <v>7200000</v>
          </cell>
          <cell r="D15" t="str">
            <v>SD-5110-A1M0S</v>
          </cell>
          <cell r="E15">
            <v>864000</v>
          </cell>
        </row>
        <row r="16">
          <cell r="B16">
            <v>7200000</v>
          </cell>
          <cell r="C16">
            <v>8000000</v>
          </cell>
          <cell r="D16" t="str">
            <v>SD-5110-A1N0S</v>
          </cell>
          <cell r="E16">
            <v>972000</v>
          </cell>
        </row>
        <row r="17">
          <cell r="B17">
            <v>8000000</v>
          </cell>
          <cell r="C17">
            <v>9600000</v>
          </cell>
          <cell r="D17" t="str">
            <v>SD-5110-A1O0S</v>
          </cell>
          <cell r="E17">
            <v>1080000</v>
          </cell>
        </row>
        <row r="18">
          <cell r="B18">
            <v>9600000</v>
          </cell>
          <cell r="D18" t="str">
            <v>エラー</v>
          </cell>
          <cell r="E18" t="str">
            <v>エラー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ＳＰＬ表"/>
    </sheetNames>
    <sheetDataSet>
      <sheetData sheetId="0">
        <row r="6">
          <cell r="B6" t="str">
            <v>SD-4100-J10</v>
          </cell>
          <cell r="C6" t="str">
            <v>基本導入ｻｰﾋﾞｽ(新規導入:ｼｽﾃﾑ装置)</v>
          </cell>
          <cell r="E6" t="str">
            <v>A</v>
          </cell>
          <cell r="F6">
            <v>1</v>
          </cell>
          <cell r="K6">
            <v>670</v>
          </cell>
        </row>
        <row r="7">
          <cell r="B7" t="str">
            <v/>
          </cell>
          <cell r="C7" t="str">
            <v xml:space="preserve"> </v>
          </cell>
          <cell r="E7" t="str">
            <v xml:space="preserve"> </v>
          </cell>
          <cell r="F7" t="str">
            <v xml:space="preserve"> </v>
          </cell>
          <cell r="G7" t="str">
            <v>HT-3360-VE25A</v>
          </cell>
          <cell r="H7">
            <v>1</v>
          </cell>
          <cell r="I7">
            <v>323</v>
          </cell>
          <cell r="J7" t="str">
            <v>VE25</v>
          </cell>
          <cell r="K7">
            <v>419</v>
          </cell>
        </row>
        <row r="8">
          <cell r="B8" t="str">
            <v/>
          </cell>
          <cell r="G8" t="str">
            <v>HT-F3360-EM02</v>
          </cell>
          <cell r="H8">
            <v>1</v>
          </cell>
          <cell r="I8">
            <v>323</v>
          </cell>
          <cell r="J8" t="str">
            <v>ﾒﾓﾘ 32MB</v>
          </cell>
          <cell r="K8">
            <v>331</v>
          </cell>
        </row>
        <row r="9">
          <cell r="B9" t="str">
            <v/>
          </cell>
          <cell r="G9" t="str">
            <v>HT-F3360-EH02</v>
          </cell>
          <cell r="H9">
            <v>1</v>
          </cell>
          <cell r="I9">
            <v>323</v>
          </cell>
          <cell r="J9" t="str">
            <v>S.E HD 2GB</v>
          </cell>
          <cell r="K9">
            <v>298</v>
          </cell>
        </row>
        <row r="10">
          <cell r="B10" t="str">
            <v/>
          </cell>
          <cell r="G10" t="str">
            <v>HT-F3360-EMX01</v>
          </cell>
          <cell r="H10">
            <v>1</v>
          </cell>
          <cell r="I10">
            <v>323</v>
          </cell>
          <cell r="J10" t="str">
            <v>8CH MUX</v>
          </cell>
          <cell r="K10">
            <v>47</v>
          </cell>
        </row>
        <row r="11">
          <cell r="B11" t="str">
            <v/>
          </cell>
          <cell r="G11" t="str">
            <v>HT-F3360-NSD01</v>
          </cell>
          <cell r="H11">
            <v>1</v>
          </cell>
          <cell r="I11">
            <v>323</v>
          </cell>
          <cell r="J11" t="str">
            <v>2-8 DAT</v>
          </cell>
          <cell r="K11">
            <v>278</v>
          </cell>
        </row>
        <row r="12">
          <cell r="B12" t="str">
            <v/>
          </cell>
          <cell r="G12" t="str">
            <v>HT-F3360-NSC01</v>
          </cell>
          <cell r="H12">
            <v>1</v>
          </cell>
          <cell r="I12">
            <v>323</v>
          </cell>
          <cell r="J12" t="str">
            <v>CD-ROM</v>
          </cell>
          <cell r="K12">
            <v>103</v>
          </cell>
        </row>
        <row r="13">
          <cell r="B13" t="str">
            <v/>
          </cell>
          <cell r="G13" t="str">
            <v>HT-F3360-ECN1</v>
          </cell>
          <cell r="H13">
            <v>1</v>
          </cell>
          <cell r="I13">
            <v>323</v>
          </cell>
          <cell r="J13" t="str">
            <v>VEﾖｳ ｺﾝｿｰﾙ</v>
          </cell>
          <cell r="K13">
            <v>85</v>
          </cell>
        </row>
        <row r="14">
          <cell r="B14" t="str">
            <v/>
          </cell>
          <cell r="G14" t="str">
            <v>RT-11B11-X01</v>
          </cell>
          <cell r="H14">
            <v>1</v>
          </cell>
          <cell r="I14">
            <v>333</v>
          </cell>
          <cell r="J14" t="str">
            <v>HP-UX10.01</v>
          </cell>
          <cell r="K14">
            <v>0</v>
          </cell>
        </row>
        <row r="15">
          <cell r="B15" t="str">
            <v/>
          </cell>
          <cell r="G15" t="str">
            <v/>
          </cell>
          <cell r="J15" t="str">
            <v/>
          </cell>
        </row>
        <row r="16">
          <cell r="B16" t="str">
            <v>SD-4100-J50</v>
          </cell>
          <cell r="C16" t="str">
            <v>基本導入ｻｰﾋﾞｽ(新規導入:拡張ｷｬﾋﾞﾈｯﾄ)</v>
          </cell>
          <cell r="E16" t="str">
            <v>A</v>
          </cell>
          <cell r="F16">
            <v>1</v>
          </cell>
          <cell r="G16" t="str">
            <v/>
          </cell>
          <cell r="K16">
            <v>170</v>
          </cell>
        </row>
        <row r="17">
          <cell r="B17" t="str">
            <v/>
          </cell>
          <cell r="C17" t="str">
            <v xml:space="preserve"> </v>
          </cell>
          <cell r="D17" t="str">
            <v xml:space="preserve"> </v>
          </cell>
          <cell r="E17" t="str">
            <v xml:space="preserve"> </v>
          </cell>
          <cell r="F17" t="str">
            <v xml:space="preserve"> </v>
          </cell>
          <cell r="G17" t="str">
            <v>HT-3360-VE25A</v>
          </cell>
          <cell r="H17">
            <v>1</v>
          </cell>
          <cell r="I17">
            <v>323</v>
          </cell>
          <cell r="J17" t="str">
            <v>VE25</v>
          </cell>
          <cell r="K17">
            <v>419</v>
          </cell>
        </row>
        <row r="18">
          <cell r="B18" t="str">
            <v/>
          </cell>
          <cell r="G18" t="str">
            <v>HT-F3360-EM02</v>
          </cell>
          <cell r="H18">
            <v>1</v>
          </cell>
          <cell r="I18">
            <v>323</v>
          </cell>
          <cell r="J18" t="str">
            <v>ﾒﾓﾘ 32MB</v>
          </cell>
          <cell r="K18">
            <v>331</v>
          </cell>
        </row>
        <row r="19">
          <cell r="B19" t="str">
            <v/>
          </cell>
          <cell r="G19" t="str">
            <v>HT-F3360-EH02A</v>
          </cell>
          <cell r="H19">
            <v>1</v>
          </cell>
          <cell r="I19">
            <v>323</v>
          </cell>
          <cell r="J19" t="str">
            <v>S.E HD 2GB</v>
          </cell>
          <cell r="K19">
            <v>298</v>
          </cell>
        </row>
        <row r="20">
          <cell r="B20" t="str">
            <v/>
          </cell>
          <cell r="G20" t="str">
            <v>HT-F3360-EMX01</v>
          </cell>
          <cell r="H20">
            <v>1</v>
          </cell>
          <cell r="I20">
            <v>323</v>
          </cell>
          <cell r="J20" t="str">
            <v>8CH MUX</v>
          </cell>
          <cell r="K20">
            <v>47</v>
          </cell>
        </row>
        <row r="21">
          <cell r="B21" t="str">
            <v/>
          </cell>
          <cell r="G21" t="str">
            <v>HT-F3360-NSD01</v>
          </cell>
          <cell r="H21">
            <v>1</v>
          </cell>
          <cell r="I21">
            <v>323</v>
          </cell>
          <cell r="J21" t="str">
            <v>2-8 DAT</v>
          </cell>
          <cell r="K21">
            <v>278</v>
          </cell>
        </row>
        <row r="22">
          <cell r="B22" t="str">
            <v/>
          </cell>
          <cell r="G22" t="str">
            <v>HT-F3360-NSC02</v>
          </cell>
          <cell r="H22">
            <v>1</v>
          </cell>
          <cell r="I22">
            <v>323</v>
          </cell>
          <cell r="J22" t="str">
            <v>CD-ROM(X4)</v>
          </cell>
          <cell r="K22">
            <v>79</v>
          </cell>
        </row>
        <row r="23">
          <cell r="B23" t="str">
            <v/>
          </cell>
          <cell r="G23" t="str">
            <v>HT-F3360-RCN2</v>
          </cell>
          <cell r="H23">
            <v>1</v>
          </cell>
          <cell r="I23">
            <v>323</v>
          </cell>
          <cell r="J23" t="str">
            <v>Xｺﾝｿｰﾙ</v>
          </cell>
          <cell r="K23">
            <v>288</v>
          </cell>
        </row>
        <row r="24">
          <cell r="B24" t="str">
            <v/>
          </cell>
          <cell r="G24" t="str">
            <v>RT-11B11-X01</v>
          </cell>
          <cell r="H24">
            <v>1</v>
          </cell>
          <cell r="I24">
            <v>333</v>
          </cell>
          <cell r="J24" t="str">
            <v>HP-UX10.01</v>
          </cell>
          <cell r="K24">
            <v>0</v>
          </cell>
        </row>
        <row r="25">
          <cell r="B25" t="str">
            <v/>
          </cell>
          <cell r="G25" t="str">
            <v/>
          </cell>
          <cell r="J25" t="str">
            <v/>
          </cell>
        </row>
        <row r="26">
          <cell r="B26" t="str">
            <v>VT-850FUGW</v>
          </cell>
          <cell r="C26" t="str">
            <v>VT本体ｱｯﾌﾟｸﾞﾚｰﾄﾞ</v>
          </cell>
          <cell r="K26">
            <v>18000</v>
          </cell>
        </row>
        <row r="27">
          <cell r="B27" t="str">
            <v/>
          </cell>
          <cell r="C27" t="str">
            <v xml:space="preserve"> </v>
          </cell>
          <cell r="D27" t="str">
            <v xml:space="preserve"> </v>
          </cell>
          <cell r="E27" t="str">
            <v xml:space="preserve"> </v>
          </cell>
          <cell r="F27" t="str">
            <v xml:space="preserve"> </v>
          </cell>
          <cell r="G27" t="str">
            <v>HT-3360-VE25A</v>
          </cell>
          <cell r="H27">
            <v>1</v>
          </cell>
          <cell r="I27">
            <v>323</v>
          </cell>
          <cell r="J27" t="str">
            <v>VE25</v>
          </cell>
          <cell r="K27">
            <v>419</v>
          </cell>
        </row>
        <row r="28">
          <cell r="B28" t="str">
            <v/>
          </cell>
          <cell r="G28" t="str">
            <v>HT-F3360-EM02</v>
          </cell>
          <cell r="H28">
            <v>1</v>
          </cell>
          <cell r="I28">
            <v>323</v>
          </cell>
          <cell r="J28" t="str">
            <v>ﾒﾓﾘ 32MB</v>
          </cell>
          <cell r="K28">
            <v>331</v>
          </cell>
        </row>
        <row r="29">
          <cell r="B29" t="str">
            <v/>
          </cell>
          <cell r="G29" t="str">
            <v>HT-F3360-EH02A</v>
          </cell>
          <cell r="H29">
            <v>1</v>
          </cell>
          <cell r="I29">
            <v>323</v>
          </cell>
          <cell r="J29" t="str">
            <v>S.E HD 2GB</v>
          </cell>
          <cell r="K29">
            <v>298</v>
          </cell>
        </row>
        <row r="30">
          <cell r="B30" t="str">
            <v/>
          </cell>
          <cell r="G30" t="str">
            <v>HT-F3360-EMX01</v>
          </cell>
          <cell r="H30">
            <v>1</v>
          </cell>
          <cell r="I30">
            <v>323</v>
          </cell>
          <cell r="J30" t="str">
            <v>8CH MUX</v>
          </cell>
          <cell r="K30">
            <v>47</v>
          </cell>
        </row>
        <row r="31">
          <cell r="B31" t="str">
            <v/>
          </cell>
          <cell r="G31" t="str">
            <v>HT-F3360-NSD01</v>
          </cell>
          <cell r="H31">
            <v>1</v>
          </cell>
          <cell r="I31">
            <v>323</v>
          </cell>
          <cell r="J31" t="str">
            <v>2-8 DAT</v>
          </cell>
          <cell r="K31">
            <v>278</v>
          </cell>
        </row>
        <row r="32">
          <cell r="B32" t="str">
            <v/>
          </cell>
          <cell r="G32" t="str">
            <v>HT-F3360-NSC02</v>
          </cell>
          <cell r="H32">
            <v>1</v>
          </cell>
          <cell r="I32">
            <v>323</v>
          </cell>
          <cell r="J32" t="str">
            <v>CD-ROM(X4)</v>
          </cell>
          <cell r="K32">
            <v>79</v>
          </cell>
        </row>
        <row r="33">
          <cell r="B33" t="str">
            <v/>
          </cell>
          <cell r="G33" t="str">
            <v>HT-F3360-CN1</v>
          </cell>
          <cell r="H33">
            <v>1</v>
          </cell>
          <cell r="I33">
            <v>323</v>
          </cell>
          <cell r="J33" t="str">
            <v>Xｺﾝｿｰﾙ</v>
          </cell>
          <cell r="K33">
            <v>226</v>
          </cell>
        </row>
        <row r="34">
          <cell r="B34" t="str">
            <v/>
          </cell>
          <cell r="G34" t="str">
            <v>HT-4496-E2J</v>
          </cell>
          <cell r="H34">
            <v>1</v>
          </cell>
          <cell r="I34">
            <v>323</v>
          </cell>
          <cell r="J34" t="str">
            <v>15ｲﾝﾁﾓﾆﾀ</v>
          </cell>
          <cell r="K34">
            <v>62</v>
          </cell>
        </row>
        <row r="35">
          <cell r="B35" t="str">
            <v/>
          </cell>
          <cell r="G35" t="str">
            <v>RT-11B11-X01</v>
          </cell>
          <cell r="H35">
            <v>1</v>
          </cell>
          <cell r="I35">
            <v>333</v>
          </cell>
          <cell r="J35" t="str">
            <v>HP-UX10.01</v>
          </cell>
          <cell r="K35">
            <v>0</v>
          </cell>
        </row>
        <row r="36">
          <cell r="B36" t="str">
            <v/>
          </cell>
          <cell r="G36" t="str">
            <v/>
          </cell>
          <cell r="J36" t="str">
            <v/>
          </cell>
        </row>
        <row r="37">
          <cell r="B37" t="str">
            <v>VT-850FUGN</v>
          </cell>
          <cell r="C37" t="str">
            <v>VT本体ｱｯﾌﾟｸﾞﾚｰﾄﾞ</v>
          </cell>
          <cell r="K37">
            <v>18000</v>
          </cell>
        </row>
        <row r="38">
          <cell r="B38" t="str">
            <v/>
          </cell>
          <cell r="C38" t="str">
            <v xml:space="preserve"> </v>
          </cell>
          <cell r="D38" t="str">
            <v xml:space="preserve"> </v>
          </cell>
          <cell r="E38" t="str">
            <v xml:space="preserve"> </v>
          </cell>
          <cell r="F38" t="str">
            <v xml:space="preserve"> </v>
          </cell>
          <cell r="G38" t="str">
            <v>HT-3360-VE25A</v>
          </cell>
          <cell r="H38">
            <v>1</v>
          </cell>
          <cell r="I38">
            <v>323</v>
          </cell>
          <cell r="J38" t="str">
            <v>VE25</v>
          </cell>
          <cell r="K38">
            <v>559</v>
          </cell>
        </row>
        <row r="39">
          <cell r="B39" t="str">
            <v/>
          </cell>
          <cell r="G39" t="str">
            <v>HT-F3360-EM02</v>
          </cell>
          <cell r="H39">
            <v>1</v>
          </cell>
          <cell r="I39">
            <v>323</v>
          </cell>
          <cell r="J39" t="str">
            <v>ﾒﾓﾘ 32MB</v>
          </cell>
          <cell r="K39">
            <v>200</v>
          </cell>
        </row>
        <row r="40">
          <cell r="B40" t="str">
            <v/>
          </cell>
          <cell r="G40" t="str">
            <v>HT-F3360-EH02A</v>
          </cell>
          <cell r="H40">
            <v>1</v>
          </cell>
          <cell r="I40">
            <v>323</v>
          </cell>
          <cell r="J40" t="str">
            <v>S.E HD 2GB</v>
          </cell>
          <cell r="K40">
            <v>197</v>
          </cell>
        </row>
        <row r="41">
          <cell r="B41" t="str">
            <v/>
          </cell>
          <cell r="G41" t="str">
            <v>HT-F3360-EMX01</v>
          </cell>
          <cell r="H41">
            <v>1</v>
          </cell>
          <cell r="I41">
            <v>323</v>
          </cell>
          <cell r="J41" t="str">
            <v>8CH MUX</v>
          </cell>
          <cell r="K41">
            <v>46</v>
          </cell>
        </row>
        <row r="42">
          <cell r="B42" t="str">
            <v/>
          </cell>
          <cell r="G42" t="str">
            <v>HT-F3360-NSD02A</v>
          </cell>
          <cell r="H42">
            <v>1</v>
          </cell>
          <cell r="I42">
            <v>323</v>
          </cell>
          <cell r="J42" t="str">
            <v>2-16GB DDS-2/DAT</v>
          </cell>
          <cell r="K42">
            <v>259</v>
          </cell>
        </row>
        <row r="43">
          <cell r="B43" t="str">
            <v/>
          </cell>
          <cell r="G43" t="str">
            <v>HT-F3360-NSC02</v>
          </cell>
          <cell r="H43">
            <v>1</v>
          </cell>
          <cell r="I43">
            <v>323</v>
          </cell>
          <cell r="J43" t="str">
            <v>CD-ROM(X4)</v>
          </cell>
          <cell r="K43">
            <v>78</v>
          </cell>
        </row>
        <row r="44">
          <cell r="B44" t="str">
            <v/>
          </cell>
          <cell r="G44" t="str">
            <v>HT-F3360-CN1</v>
          </cell>
          <cell r="H44">
            <v>1</v>
          </cell>
          <cell r="I44">
            <v>323</v>
          </cell>
          <cell r="J44" t="str">
            <v>Xｺﾝｿｰﾙ</v>
          </cell>
          <cell r="K44">
            <v>226</v>
          </cell>
        </row>
        <row r="45">
          <cell r="B45" t="str">
            <v/>
          </cell>
          <cell r="G45" t="str">
            <v>HT-4496-E2J</v>
          </cell>
          <cell r="H45">
            <v>1</v>
          </cell>
          <cell r="I45">
            <v>323</v>
          </cell>
          <cell r="J45" t="str">
            <v>15ｲﾝﾁﾓﾆﾀ</v>
          </cell>
          <cell r="K45">
            <v>62</v>
          </cell>
        </row>
        <row r="46">
          <cell r="B46" t="str">
            <v/>
          </cell>
          <cell r="G46" t="str">
            <v>RT-11D11-X01</v>
          </cell>
          <cell r="H46">
            <v>1</v>
          </cell>
          <cell r="I46">
            <v>333</v>
          </cell>
          <cell r="J46" t="str">
            <v>HP-UX10.20</v>
          </cell>
          <cell r="K46">
            <v>0</v>
          </cell>
        </row>
        <row r="47">
          <cell r="B47" t="str">
            <v/>
          </cell>
          <cell r="G47" t="str">
            <v/>
          </cell>
          <cell r="J47" t="str">
            <v/>
          </cell>
        </row>
        <row r="48">
          <cell r="B48" t="str">
            <v>HT-4990-T80UP02</v>
          </cell>
          <cell r="C48" t="str">
            <v>2CPU</v>
          </cell>
          <cell r="K48">
            <v>7265</v>
          </cell>
        </row>
        <row r="49">
          <cell r="B49" t="str">
            <v/>
          </cell>
          <cell r="G49" t="str">
            <v>HT-3360-VE35A</v>
          </cell>
          <cell r="H49">
            <v>1</v>
          </cell>
          <cell r="I49">
            <v>323</v>
          </cell>
          <cell r="J49" t="str">
            <v>VE35</v>
          </cell>
          <cell r="K49">
            <v>806</v>
          </cell>
        </row>
        <row r="50">
          <cell r="B50" t="str">
            <v/>
          </cell>
          <cell r="G50" t="str">
            <v>HT-F3360-EM02</v>
          </cell>
          <cell r="H50">
            <v>1</v>
          </cell>
          <cell r="I50">
            <v>323</v>
          </cell>
          <cell r="J50" t="str">
            <v>ﾒﾓﾘ 32MB</v>
          </cell>
          <cell r="K50">
            <v>331</v>
          </cell>
        </row>
        <row r="51">
          <cell r="B51" t="str">
            <v/>
          </cell>
          <cell r="G51" t="str">
            <v>HT-F3360-EH02</v>
          </cell>
          <cell r="H51">
            <v>1</v>
          </cell>
          <cell r="I51">
            <v>323</v>
          </cell>
          <cell r="J51" t="str">
            <v>S.E HD 2GB</v>
          </cell>
          <cell r="K51">
            <v>298</v>
          </cell>
        </row>
        <row r="52">
          <cell r="B52" t="str">
            <v/>
          </cell>
          <cell r="G52" t="str">
            <v>HT-F3360-EMX01</v>
          </cell>
          <cell r="H52">
            <v>1</v>
          </cell>
          <cell r="I52">
            <v>323</v>
          </cell>
          <cell r="J52" t="str">
            <v>8CH MUX</v>
          </cell>
          <cell r="K52">
            <v>47</v>
          </cell>
        </row>
        <row r="53">
          <cell r="B53" t="str">
            <v/>
          </cell>
          <cell r="G53" t="str">
            <v>HT-F3360-NSD01</v>
          </cell>
          <cell r="H53">
            <v>1</v>
          </cell>
          <cell r="I53">
            <v>323</v>
          </cell>
          <cell r="J53" t="str">
            <v>2-8 DAT</v>
          </cell>
          <cell r="K53">
            <v>278</v>
          </cell>
        </row>
        <row r="54">
          <cell r="B54" t="str">
            <v/>
          </cell>
          <cell r="G54" t="str">
            <v>HT-F3360-NSC01</v>
          </cell>
          <cell r="H54">
            <v>1</v>
          </cell>
          <cell r="I54">
            <v>323</v>
          </cell>
          <cell r="J54" t="str">
            <v>CD-ROM</v>
          </cell>
          <cell r="K54">
            <v>103</v>
          </cell>
        </row>
        <row r="55">
          <cell r="B55" t="str">
            <v/>
          </cell>
          <cell r="G55" t="str">
            <v>HT-F3360-ECN1</v>
          </cell>
          <cell r="H55">
            <v>1</v>
          </cell>
          <cell r="I55">
            <v>323</v>
          </cell>
          <cell r="J55" t="str">
            <v>VEﾖｳ ｺﾝｿｰﾙ</v>
          </cell>
          <cell r="K55">
            <v>85</v>
          </cell>
        </row>
        <row r="56">
          <cell r="B56" t="str">
            <v/>
          </cell>
          <cell r="G56" t="str">
            <v>RT-11B11-X01</v>
          </cell>
          <cell r="H56">
            <v>1</v>
          </cell>
          <cell r="I56">
            <v>333</v>
          </cell>
          <cell r="J56" t="str">
            <v>HP-UX10.01</v>
          </cell>
          <cell r="K56">
            <v>0</v>
          </cell>
        </row>
        <row r="57">
          <cell r="B57" t="str">
            <v/>
          </cell>
          <cell r="G57" t="str">
            <v/>
          </cell>
          <cell r="J57" t="str">
            <v/>
          </cell>
        </row>
        <row r="58">
          <cell r="B58" t="str">
            <v>HT-4990-T80UP04</v>
          </cell>
          <cell r="C58" t="str">
            <v>4CPU</v>
          </cell>
          <cell r="K58">
            <v>14525</v>
          </cell>
        </row>
        <row r="59">
          <cell r="B59" t="str">
            <v/>
          </cell>
          <cell r="G59" t="str">
            <v>HT-3360-VE35A</v>
          </cell>
          <cell r="H59">
            <v>1</v>
          </cell>
          <cell r="I59">
            <v>323</v>
          </cell>
          <cell r="J59" t="str">
            <v>VE35</v>
          </cell>
          <cell r="K59">
            <v>806</v>
          </cell>
        </row>
        <row r="60">
          <cell r="B60" t="str">
            <v/>
          </cell>
          <cell r="G60" t="str">
            <v>HT-F3360-EM02</v>
          </cell>
          <cell r="H60">
            <v>1</v>
          </cell>
          <cell r="I60">
            <v>323</v>
          </cell>
          <cell r="J60" t="str">
            <v>ﾒﾓﾘ 32MB</v>
          </cell>
          <cell r="K60">
            <v>331</v>
          </cell>
        </row>
        <row r="61">
          <cell r="B61" t="str">
            <v/>
          </cell>
          <cell r="G61" t="str">
            <v>HT-F3360-EH02A</v>
          </cell>
          <cell r="H61">
            <v>1</v>
          </cell>
          <cell r="I61">
            <v>323</v>
          </cell>
          <cell r="J61" t="str">
            <v>S.E HD 2GB</v>
          </cell>
          <cell r="K61">
            <v>298</v>
          </cell>
        </row>
        <row r="62">
          <cell r="B62" t="str">
            <v/>
          </cell>
          <cell r="G62" t="str">
            <v>HT-F3360-EMX01</v>
          </cell>
          <cell r="H62">
            <v>1</v>
          </cell>
          <cell r="I62">
            <v>323</v>
          </cell>
          <cell r="J62" t="str">
            <v>8CH MUX</v>
          </cell>
          <cell r="K62">
            <v>47</v>
          </cell>
        </row>
        <row r="63">
          <cell r="B63" t="str">
            <v/>
          </cell>
          <cell r="G63" t="str">
            <v>HT-F3360-NSD01</v>
          </cell>
          <cell r="H63">
            <v>1</v>
          </cell>
          <cell r="I63">
            <v>323</v>
          </cell>
          <cell r="J63" t="str">
            <v>2-8 DAT</v>
          </cell>
          <cell r="K63">
            <v>278</v>
          </cell>
        </row>
        <row r="64">
          <cell r="B64" t="str">
            <v/>
          </cell>
          <cell r="G64" t="str">
            <v>HT-F3360-NSC02</v>
          </cell>
          <cell r="H64">
            <v>1</v>
          </cell>
          <cell r="I64">
            <v>323</v>
          </cell>
          <cell r="J64" t="str">
            <v>CD-ROM(X4)</v>
          </cell>
          <cell r="K64">
            <v>79</v>
          </cell>
        </row>
        <row r="65">
          <cell r="B65" t="str">
            <v/>
          </cell>
          <cell r="G65" t="str">
            <v>HT-F3360-RCN2</v>
          </cell>
          <cell r="H65">
            <v>1</v>
          </cell>
          <cell r="I65">
            <v>323</v>
          </cell>
          <cell r="J65" t="str">
            <v>Xｺﾝｿｰﾙ</v>
          </cell>
          <cell r="K65">
            <v>288</v>
          </cell>
        </row>
        <row r="66">
          <cell r="B66" t="str">
            <v/>
          </cell>
          <cell r="G66" t="str">
            <v>RT-11B11-X01</v>
          </cell>
          <cell r="H66">
            <v>1</v>
          </cell>
          <cell r="I66">
            <v>333</v>
          </cell>
          <cell r="J66" t="str">
            <v>HP-UX10.01</v>
          </cell>
          <cell r="K66">
            <v>0</v>
          </cell>
        </row>
        <row r="67">
          <cell r="B67" t="str">
            <v/>
          </cell>
          <cell r="G67" t="str">
            <v/>
          </cell>
          <cell r="J67" t="str">
            <v/>
          </cell>
        </row>
        <row r="68">
          <cell r="B68" t="str">
            <v>SD-4110-450</v>
          </cell>
          <cell r="C68" t="str">
            <v>撤去サービス（台当たり)</v>
          </cell>
          <cell r="K68">
            <v>60</v>
          </cell>
        </row>
        <row r="69">
          <cell r="B69" t="str">
            <v/>
          </cell>
          <cell r="G69" t="str">
            <v>HT-3360-VE35A</v>
          </cell>
          <cell r="H69">
            <v>1</v>
          </cell>
          <cell r="I69">
            <v>323</v>
          </cell>
          <cell r="J69" t="str">
            <v>VE35</v>
          </cell>
          <cell r="K69">
            <v>806</v>
          </cell>
        </row>
        <row r="70">
          <cell r="B70" t="str">
            <v/>
          </cell>
          <cell r="G70" t="str">
            <v>HT-F3360-EM02</v>
          </cell>
          <cell r="H70">
            <v>1</v>
          </cell>
          <cell r="I70">
            <v>323</v>
          </cell>
          <cell r="J70" t="str">
            <v>ﾒﾓﾘ 32MB</v>
          </cell>
          <cell r="K70">
            <v>331</v>
          </cell>
        </row>
        <row r="71">
          <cell r="B71" t="str">
            <v/>
          </cell>
          <cell r="G71" t="str">
            <v>HT-F3360-EH02A</v>
          </cell>
          <cell r="H71">
            <v>1</v>
          </cell>
          <cell r="I71">
            <v>323</v>
          </cell>
          <cell r="J71" t="str">
            <v>S.E HD 2GB</v>
          </cell>
          <cell r="K71">
            <v>298</v>
          </cell>
        </row>
        <row r="72">
          <cell r="B72" t="str">
            <v/>
          </cell>
          <cell r="G72" t="str">
            <v>HT-F3360-EMX01</v>
          </cell>
          <cell r="H72">
            <v>1</v>
          </cell>
          <cell r="I72">
            <v>323</v>
          </cell>
          <cell r="J72" t="str">
            <v>8CH MUX</v>
          </cell>
          <cell r="K72">
            <v>47</v>
          </cell>
        </row>
        <row r="73">
          <cell r="B73" t="str">
            <v/>
          </cell>
          <cell r="G73" t="str">
            <v>HT-F3360-NSD01</v>
          </cell>
          <cell r="H73">
            <v>1</v>
          </cell>
          <cell r="I73">
            <v>323</v>
          </cell>
          <cell r="J73" t="str">
            <v>2-8 DAT</v>
          </cell>
          <cell r="K73">
            <v>278</v>
          </cell>
        </row>
        <row r="74">
          <cell r="B74" t="str">
            <v/>
          </cell>
          <cell r="G74" t="str">
            <v>HT-F3360-NSC02</v>
          </cell>
          <cell r="H74">
            <v>1</v>
          </cell>
          <cell r="I74">
            <v>323</v>
          </cell>
          <cell r="J74" t="str">
            <v>CD-ROM(X4)</v>
          </cell>
          <cell r="K74">
            <v>79</v>
          </cell>
        </row>
        <row r="75">
          <cell r="B75" t="str">
            <v/>
          </cell>
          <cell r="G75" t="str">
            <v>HT-F3360-CN1</v>
          </cell>
          <cell r="H75">
            <v>1</v>
          </cell>
          <cell r="I75">
            <v>323</v>
          </cell>
          <cell r="J75" t="str">
            <v>Xｺﾝｿｰﾙ</v>
          </cell>
          <cell r="K75">
            <v>226</v>
          </cell>
        </row>
        <row r="76">
          <cell r="B76" t="str">
            <v/>
          </cell>
          <cell r="G76" t="str">
            <v>HT-4496-E2J</v>
          </cell>
          <cell r="H76">
            <v>1</v>
          </cell>
          <cell r="I76">
            <v>323</v>
          </cell>
          <cell r="J76" t="str">
            <v>15ｲﾝﾁﾓﾆﾀ</v>
          </cell>
          <cell r="K76">
            <v>62</v>
          </cell>
        </row>
        <row r="77">
          <cell r="B77" t="str">
            <v/>
          </cell>
          <cell r="G77" t="str">
            <v>RT-11B11-X01</v>
          </cell>
          <cell r="H77">
            <v>1</v>
          </cell>
          <cell r="I77">
            <v>333</v>
          </cell>
          <cell r="J77" t="str">
            <v>HP-UX10.01</v>
          </cell>
          <cell r="K77">
            <v>0</v>
          </cell>
        </row>
        <row r="78">
          <cell r="B78" t="str">
            <v/>
          </cell>
          <cell r="G78" t="str">
            <v/>
          </cell>
          <cell r="J78" t="str">
            <v/>
          </cell>
        </row>
        <row r="79">
          <cell r="B79" t="str">
            <v>VE35-4</v>
          </cell>
          <cell r="C79" t="str">
            <v>標準ｼｽﾃﾑｾｯﾄ</v>
          </cell>
          <cell r="D79" t="str">
            <v>VE35標準ｾｯﾄ4</v>
          </cell>
          <cell r="E79" t="str">
            <v>A</v>
          </cell>
          <cell r="F79">
            <v>1</v>
          </cell>
          <cell r="G79" t="str">
            <v/>
          </cell>
          <cell r="J79" t="str">
            <v>合計</v>
          </cell>
          <cell r="K79">
            <v>2008</v>
          </cell>
        </row>
        <row r="80">
          <cell r="B80" t="str">
            <v/>
          </cell>
          <cell r="G80" t="str">
            <v>HT-3360-VE35A</v>
          </cell>
          <cell r="H80">
            <v>1</v>
          </cell>
          <cell r="I80">
            <v>323</v>
          </cell>
          <cell r="J80" t="str">
            <v>VE35</v>
          </cell>
          <cell r="K80">
            <v>940</v>
          </cell>
        </row>
        <row r="81">
          <cell r="B81" t="str">
            <v/>
          </cell>
          <cell r="G81" t="str">
            <v>HT-F3360-EM02</v>
          </cell>
          <cell r="H81">
            <v>1</v>
          </cell>
          <cell r="I81">
            <v>323</v>
          </cell>
          <cell r="J81" t="str">
            <v>ﾒﾓﾘ 32MB</v>
          </cell>
          <cell r="K81">
            <v>200</v>
          </cell>
        </row>
        <row r="82">
          <cell r="B82" t="str">
            <v/>
          </cell>
          <cell r="G82" t="str">
            <v>HT-F3360-EH02A</v>
          </cell>
          <cell r="H82">
            <v>1</v>
          </cell>
          <cell r="I82">
            <v>323</v>
          </cell>
          <cell r="J82" t="str">
            <v>S.E HD 2GB</v>
          </cell>
          <cell r="K82">
            <v>197</v>
          </cell>
        </row>
        <row r="83">
          <cell r="B83" t="str">
            <v/>
          </cell>
          <cell r="G83" t="str">
            <v>HT-F3360-EMX01</v>
          </cell>
          <cell r="H83">
            <v>1</v>
          </cell>
          <cell r="I83">
            <v>323</v>
          </cell>
          <cell r="J83" t="str">
            <v>8CH MUX</v>
          </cell>
          <cell r="K83">
            <v>46</v>
          </cell>
        </row>
        <row r="84">
          <cell r="B84" t="str">
            <v/>
          </cell>
          <cell r="G84" t="str">
            <v>HT-F3360-NSD02A</v>
          </cell>
          <cell r="H84">
            <v>1</v>
          </cell>
          <cell r="I84">
            <v>323</v>
          </cell>
          <cell r="J84" t="str">
            <v>2-16GB DDS-2/DAT</v>
          </cell>
          <cell r="K84">
            <v>259</v>
          </cell>
        </row>
        <row r="85">
          <cell r="B85" t="str">
            <v/>
          </cell>
          <cell r="G85" t="str">
            <v>HT-F3360-NSC02</v>
          </cell>
          <cell r="H85">
            <v>1</v>
          </cell>
          <cell r="I85">
            <v>323</v>
          </cell>
          <cell r="J85" t="str">
            <v>CD-ROM(X4)</v>
          </cell>
          <cell r="K85">
            <v>78</v>
          </cell>
        </row>
        <row r="86">
          <cell r="B86" t="str">
            <v/>
          </cell>
          <cell r="G86" t="str">
            <v>HT-F3360-CN1</v>
          </cell>
          <cell r="H86">
            <v>1</v>
          </cell>
          <cell r="I86">
            <v>323</v>
          </cell>
          <cell r="J86" t="str">
            <v>Xｺﾝｿｰﾙ</v>
          </cell>
          <cell r="K86">
            <v>226</v>
          </cell>
        </row>
        <row r="87">
          <cell r="B87" t="str">
            <v/>
          </cell>
          <cell r="G87" t="str">
            <v>HT-4496-E2J</v>
          </cell>
          <cell r="H87">
            <v>1</v>
          </cell>
          <cell r="I87">
            <v>323</v>
          </cell>
          <cell r="J87" t="str">
            <v>15ｲﾝﾁﾓﾆﾀ</v>
          </cell>
          <cell r="K87">
            <v>62</v>
          </cell>
        </row>
        <row r="88">
          <cell r="B88" t="str">
            <v/>
          </cell>
          <cell r="G88" t="str">
            <v>RT-11D11-X01</v>
          </cell>
          <cell r="H88">
            <v>1</v>
          </cell>
          <cell r="I88">
            <v>333</v>
          </cell>
          <cell r="J88" t="str">
            <v>HP-UX10.20</v>
          </cell>
          <cell r="K88">
            <v>0</v>
          </cell>
        </row>
        <row r="89">
          <cell r="B89" t="str">
            <v/>
          </cell>
          <cell r="G89" t="str">
            <v/>
          </cell>
          <cell r="J89" t="str">
            <v/>
          </cell>
        </row>
        <row r="90">
          <cell r="B90" t="str">
            <v>VE45</v>
          </cell>
          <cell r="C90" t="str">
            <v>標準ｼｽﾃﾑｾｯﾄ</v>
          </cell>
          <cell r="D90" t="str">
            <v>VE45標準ｾｯﾄ1</v>
          </cell>
          <cell r="E90" t="str">
            <v>A</v>
          </cell>
          <cell r="F90">
            <v>1</v>
          </cell>
          <cell r="G90" t="str">
            <v/>
          </cell>
          <cell r="J90" t="str">
            <v>合計</v>
          </cell>
          <cell r="K90">
            <v>2718</v>
          </cell>
        </row>
        <row r="91">
          <cell r="B91" t="str">
            <v/>
          </cell>
          <cell r="G91" t="str">
            <v>HT-3360-VE45A</v>
          </cell>
          <cell r="H91">
            <v>1</v>
          </cell>
          <cell r="I91">
            <v>323</v>
          </cell>
          <cell r="J91" t="str">
            <v>VE45</v>
          </cell>
          <cell r="K91">
            <v>1196</v>
          </cell>
        </row>
        <row r="92">
          <cell r="B92" t="str">
            <v/>
          </cell>
          <cell r="G92" t="str">
            <v>HT-F3360-EM03</v>
          </cell>
          <cell r="H92">
            <v>1</v>
          </cell>
          <cell r="I92">
            <v>323</v>
          </cell>
          <cell r="J92" t="str">
            <v>ﾒﾓﾘ 64MB</v>
          </cell>
          <cell r="K92">
            <v>711</v>
          </cell>
        </row>
        <row r="93">
          <cell r="B93" t="str">
            <v/>
          </cell>
          <cell r="G93" t="str">
            <v>HT-F3360-EH02</v>
          </cell>
          <cell r="H93">
            <v>1</v>
          </cell>
          <cell r="I93">
            <v>323</v>
          </cell>
          <cell r="J93" t="str">
            <v>S.E HD 2GB</v>
          </cell>
          <cell r="K93">
            <v>298</v>
          </cell>
        </row>
        <row r="94">
          <cell r="B94" t="str">
            <v/>
          </cell>
          <cell r="G94" t="str">
            <v>HT-F3360-EMX01</v>
          </cell>
          <cell r="H94">
            <v>1</v>
          </cell>
          <cell r="I94">
            <v>323</v>
          </cell>
          <cell r="J94" t="str">
            <v>8CH MUX</v>
          </cell>
          <cell r="K94">
            <v>47</v>
          </cell>
        </row>
        <row r="95">
          <cell r="B95" t="str">
            <v/>
          </cell>
          <cell r="G95" t="str">
            <v>HT-F3360-NSD01</v>
          </cell>
          <cell r="H95">
            <v>1</v>
          </cell>
          <cell r="I95">
            <v>323</v>
          </cell>
          <cell r="J95" t="str">
            <v>2-8 DAT</v>
          </cell>
          <cell r="K95">
            <v>278</v>
          </cell>
        </row>
        <row r="96">
          <cell r="B96" t="str">
            <v/>
          </cell>
          <cell r="G96" t="str">
            <v>HT-F3360-NSC01</v>
          </cell>
          <cell r="H96">
            <v>1</v>
          </cell>
          <cell r="I96">
            <v>323</v>
          </cell>
          <cell r="J96" t="str">
            <v>CD-ROM</v>
          </cell>
          <cell r="K96">
            <v>103</v>
          </cell>
        </row>
        <row r="97">
          <cell r="B97" t="str">
            <v/>
          </cell>
          <cell r="G97" t="str">
            <v>HT-F3360-ECN1</v>
          </cell>
          <cell r="H97">
            <v>1</v>
          </cell>
          <cell r="I97">
            <v>323</v>
          </cell>
          <cell r="J97" t="str">
            <v>VEﾖｳ ｺﾝｿｰﾙ</v>
          </cell>
          <cell r="K97">
            <v>85</v>
          </cell>
        </row>
        <row r="98">
          <cell r="B98" t="str">
            <v/>
          </cell>
          <cell r="G98" t="str">
            <v>RT-11B11-X01</v>
          </cell>
          <cell r="H98">
            <v>1</v>
          </cell>
          <cell r="I98">
            <v>333</v>
          </cell>
          <cell r="J98" t="str">
            <v>HP-UX10.01</v>
          </cell>
          <cell r="K98">
            <v>0</v>
          </cell>
        </row>
        <row r="99">
          <cell r="B99" t="str">
            <v/>
          </cell>
          <cell r="G99" t="str">
            <v/>
          </cell>
          <cell r="J99" t="str">
            <v/>
          </cell>
        </row>
        <row r="100">
          <cell r="B100" t="str">
            <v>VE45-2</v>
          </cell>
          <cell r="C100" t="str">
            <v>標準ｼｽﾃﾑｾｯﾄ</v>
          </cell>
          <cell r="D100" t="str">
            <v>VE45標準ｾｯﾄ2</v>
          </cell>
          <cell r="E100" t="str">
            <v>A</v>
          </cell>
          <cell r="F100">
            <v>1</v>
          </cell>
          <cell r="G100" t="str">
            <v/>
          </cell>
          <cell r="J100" t="str">
            <v>合計</v>
          </cell>
          <cell r="K100">
            <v>2897</v>
          </cell>
        </row>
        <row r="101">
          <cell r="B101" t="str">
            <v/>
          </cell>
          <cell r="G101" t="str">
            <v>HT-3360-VE45A</v>
          </cell>
          <cell r="H101">
            <v>1</v>
          </cell>
          <cell r="I101">
            <v>323</v>
          </cell>
          <cell r="J101" t="str">
            <v>VE45</v>
          </cell>
          <cell r="K101">
            <v>1196</v>
          </cell>
        </row>
        <row r="102">
          <cell r="B102" t="str">
            <v/>
          </cell>
          <cell r="G102" t="str">
            <v>HT-F3360-EM03</v>
          </cell>
          <cell r="H102">
            <v>1</v>
          </cell>
          <cell r="I102">
            <v>323</v>
          </cell>
          <cell r="J102" t="str">
            <v>ﾒﾓﾘ 64MB</v>
          </cell>
          <cell r="K102">
            <v>711</v>
          </cell>
        </row>
        <row r="103">
          <cell r="B103" t="str">
            <v/>
          </cell>
          <cell r="G103" t="str">
            <v>HT-F3360-EH02A</v>
          </cell>
          <cell r="H103">
            <v>1</v>
          </cell>
          <cell r="I103">
            <v>323</v>
          </cell>
          <cell r="J103" t="str">
            <v>S.E HD 2GB</v>
          </cell>
          <cell r="K103">
            <v>298</v>
          </cell>
        </row>
        <row r="104">
          <cell r="B104" t="str">
            <v/>
          </cell>
          <cell r="G104" t="str">
            <v>HT-F3360-EMX01</v>
          </cell>
          <cell r="H104">
            <v>1</v>
          </cell>
          <cell r="I104">
            <v>323</v>
          </cell>
          <cell r="J104" t="str">
            <v>8CH MUX</v>
          </cell>
          <cell r="K104">
            <v>47</v>
          </cell>
        </row>
        <row r="105">
          <cell r="B105" t="str">
            <v/>
          </cell>
          <cell r="G105" t="str">
            <v>HT-F3360-NSD01</v>
          </cell>
          <cell r="H105">
            <v>1</v>
          </cell>
          <cell r="I105">
            <v>323</v>
          </cell>
          <cell r="J105" t="str">
            <v>2-8 DAT</v>
          </cell>
          <cell r="K105">
            <v>278</v>
          </cell>
        </row>
        <row r="106">
          <cell r="B106" t="str">
            <v/>
          </cell>
          <cell r="G106" t="str">
            <v>HT-F3360-NSC02</v>
          </cell>
          <cell r="H106">
            <v>1</v>
          </cell>
          <cell r="I106">
            <v>323</v>
          </cell>
          <cell r="J106" t="str">
            <v>CD-ROM(X4)</v>
          </cell>
          <cell r="K106">
            <v>79</v>
          </cell>
        </row>
        <row r="107">
          <cell r="B107" t="str">
            <v/>
          </cell>
          <cell r="G107" t="str">
            <v>HT-F3360-RCN2</v>
          </cell>
          <cell r="H107">
            <v>1</v>
          </cell>
          <cell r="I107">
            <v>323</v>
          </cell>
          <cell r="J107" t="str">
            <v>Xｺﾝｿｰﾙ</v>
          </cell>
          <cell r="K107">
            <v>288</v>
          </cell>
        </row>
        <row r="108">
          <cell r="B108" t="str">
            <v/>
          </cell>
          <cell r="G108" t="str">
            <v>RT-11B11-X01</v>
          </cell>
          <cell r="H108">
            <v>1</v>
          </cell>
          <cell r="I108">
            <v>333</v>
          </cell>
          <cell r="J108" t="str">
            <v>HP-UX10.01</v>
          </cell>
          <cell r="K108">
            <v>0</v>
          </cell>
        </row>
        <row r="109">
          <cell r="B109" t="str">
            <v/>
          </cell>
          <cell r="G109" t="str">
            <v/>
          </cell>
          <cell r="J109" t="str">
            <v/>
          </cell>
        </row>
        <row r="110">
          <cell r="B110" t="str">
            <v>VE45-3</v>
          </cell>
          <cell r="C110" t="str">
            <v>標準ｼｽﾃﾑｾｯﾄ</v>
          </cell>
          <cell r="D110" t="str">
            <v>VE45標準ｾｯﾄ3</v>
          </cell>
          <cell r="E110" t="str">
            <v>A</v>
          </cell>
          <cell r="F110">
            <v>1</v>
          </cell>
          <cell r="G110" t="str">
            <v/>
          </cell>
          <cell r="J110" t="str">
            <v>合計</v>
          </cell>
          <cell r="K110">
            <v>2897</v>
          </cell>
        </row>
        <row r="111">
          <cell r="B111" t="str">
            <v/>
          </cell>
          <cell r="G111" t="str">
            <v>HT-3360-VE45A</v>
          </cell>
          <cell r="H111">
            <v>1</v>
          </cell>
          <cell r="I111">
            <v>323</v>
          </cell>
          <cell r="J111" t="str">
            <v>VE45</v>
          </cell>
          <cell r="K111">
            <v>1196</v>
          </cell>
        </row>
        <row r="112">
          <cell r="B112" t="str">
            <v/>
          </cell>
          <cell r="G112" t="str">
            <v>HT-F3360-EM03</v>
          </cell>
          <cell r="H112">
            <v>1</v>
          </cell>
          <cell r="I112">
            <v>323</v>
          </cell>
          <cell r="J112" t="str">
            <v>ﾒﾓﾘ 64MB</v>
          </cell>
          <cell r="K112">
            <v>711</v>
          </cell>
        </row>
        <row r="113">
          <cell r="B113" t="str">
            <v/>
          </cell>
          <cell r="G113" t="str">
            <v>HT-F3360-EH02A</v>
          </cell>
          <cell r="H113">
            <v>1</v>
          </cell>
          <cell r="I113">
            <v>323</v>
          </cell>
          <cell r="J113" t="str">
            <v>S.E HD 2GB</v>
          </cell>
          <cell r="K113">
            <v>298</v>
          </cell>
        </row>
        <row r="114">
          <cell r="B114" t="str">
            <v/>
          </cell>
          <cell r="G114" t="str">
            <v>HT-F3360-EMX01</v>
          </cell>
          <cell r="H114">
            <v>1</v>
          </cell>
          <cell r="I114">
            <v>323</v>
          </cell>
          <cell r="J114" t="str">
            <v>8CH MUX</v>
          </cell>
          <cell r="K114">
            <v>47</v>
          </cell>
        </row>
        <row r="115">
          <cell r="B115" t="str">
            <v/>
          </cell>
          <cell r="G115" t="str">
            <v>HT-F3360-NSD01</v>
          </cell>
          <cell r="H115">
            <v>1</v>
          </cell>
          <cell r="I115">
            <v>323</v>
          </cell>
          <cell r="J115" t="str">
            <v>2-8 DAT</v>
          </cell>
          <cell r="K115">
            <v>278</v>
          </cell>
        </row>
        <row r="116">
          <cell r="B116" t="str">
            <v/>
          </cell>
          <cell r="G116" t="str">
            <v>HT-F3360-NSC02</v>
          </cell>
          <cell r="H116">
            <v>1</v>
          </cell>
          <cell r="I116">
            <v>323</v>
          </cell>
          <cell r="J116" t="str">
            <v>CD-ROM(X4)</v>
          </cell>
          <cell r="K116">
            <v>79</v>
          </cell>
        </row>
        <row r="117">
          <cell r="B117" t="str">
            <v/>
          </cell>
          <cell r="G117" t="str">
            <v>HT-F3360-CN1</v>
          </cell>
          <cell r="H117">
            <v>1</v>
          </cell>
          <cell r="I117">
            <v>323</v>
          </cell>
          <cell r="J117" t="str">
            <v>Xｺﾝｿｰﾙ</v>
          </cell>
          <cell r="K117">
            <v>226</v>
          </cell>
        </row>
        <row r="118">
          <cell r="B118" t="str">
            <v/>
          </cell>
          <cell r="G118" t="str">
            <v>HT-4496-E2J</v>
          </cell>
          <cell r="H118">
            <v>1</v>
          </cell>
          <cell r="I118">
            <v>323</v>
          </cell>
          <cell r="J118" t="str">
            <v>15ｲﾝﾁﾓﾆﾀ</v>
          </cell>
          <cell r="K118">
            <v>62</v>
          </cell>
        </row>
        <row r="119">
          <cell r="B119" t="str">
            <v/>
          </cell>
          <cell r="G119" t="str">
            <v>RT-11B11-X01</v>
          </cell>
          <cell r="H119">
            <v>1</v>
          </cell>
          <cell r="I119">
            <v>333</v>
          </cell>
          <cell r="J119" t="str">
            <v>HP-UX10.01</v>
          </cell>
          <cell r="K119">
            <v>0</v>
          </cell>
        </row>
        <row r="120">
          <cell r="B120" t="str">
            <v/>
          </cell>
          <cell r="G120" t="str">
            <v/>
          </cell>
          <cell r="J120" t="str">
            <v/>
          </cell>
        </row>
        <row r="121">
          <cell r="B121" t="str">
            <v>VE45-4</v>
          </cell>
          <cell r="C121" t="str">
            <v>標準ｼｽﾃﾑｾｯﾄ</v>
          </cell>
          <cell r="D121" t="str">
            <v>VE45標準ｾｯﾄ4</v>
          </cell>
          <cell r="E121" t="str">
            <v>A</v>
          </cell>
          <cell r="F121">
            <v>1</v>
          </cell>
          <cell r="G121" t="str">
            <v/>
          </cell>
          <cell r="J121" t="str">
            <v>合計</v>
          </cell>
          <cell r="K121">
            <v>2589</v>
          </cell>
        </row>
        <row r="122">
          <cell r="B122" t="str">
            <v/>
          </cell>
          <cell r="G122" t="str">
            <v>HT-3360-VE45A</v>
          </cell>
          <cell r="H122">
            <v>1</v>
          </cell>
          <cell r="I122">
            <v>323</v>
          </cell>
          <cell r="J122" t="str">
            <v>VE45</v>
          </cell>
          <cell r="K122">
            <v>1322</v>
          </cell>
        </row>
        <row r="123">
          <cell r="B123" t="str">
            <v/>
          </cell>
          <cell r="G123" t="str">
            <v>HT-F3360-EM03</v>
          </cell>
          <cell r="H123">
            <v>1</v>
          </cell>
          <cell r="I123">
            <v>323</v>
          </cell>
          <cell r="J123" t="str">
            <v>ﾒﾓﾘ 64MB</v>
          </cell>
          <cell r="K123">
            <v>399</v>
          </cell>
        </row>
        <row r="124">
          <cell r="B124" t="str">
            <v/>
          </cell>
          <cell r="G124" t="str">
            <v>HT-F3360-EH02A</v>
          </cell>
          <cell r="H124">
            <v>1</v>
          </cell>
          <cell r="I124">
            <v>323</v>
          </cell>
          <cell r="J124" t="str">
            <v>S.E HD 2GB</v>
          </cell>
          <cell r="K124">
            <v>197</v>
          </cell>
        </row>
        <row r="125">
          <cell r="B125" t="str">
            <v/>
          </cell>
          <cell r="G125" t="str">
            <v>HT-F3360-EMX01</v>
          </cell>
          <cell r="H125">
            <v>1</v>
          </cell>
          <cell r="I125">
            <v>323</v>
          </cell>
          <cell r="J125" t="str">
            <v>8CH MUX</v>
          </cell>
          <cell r="K125">
            <v>46</v>
          </cell>
        </row>
        <row r="126">
          <cell r="B126" t="str">
            <v/>
          </cell>
          <cell r="G126" t="str">
            <v>HT-F3360-NSD02A</v>
          </cell>
          <cell r="H126">
            <v>1</v>
          </cell>
          <cell r="I126">
            <v>323</v>
          </cell>
          <cell r="J126" t="str">
            <v>2-16GB DDS-2/DAT</v>
          </cell>
          <cell r="K126">
            <v>259</v>
          </cell>
        </row>
        <row r="127">
          <cell r="B127" t="str">
            <v/>
          </cell>
          <cell r="G127" t="str">
            <v>HT-F3360-NSC02</v>
          </cell>
          <cell r="H127">
            <v>1</v>
          </cell>
          <cell r="I127">
            <v>323</v>
          </cell>
          <cell r="J127" t="str">
            <v>CD-ROM(X4)</v>
          </cell>
          <cell r="K127">
            <v>78</v>
          </cell>
        </row>
        <row r="128">
          <cell r="B128" t="str">
            <v/>
          </cell>
          <cell r="G128" t="str">
            <v>HT-F3360-CN1</v>
          </cell>
          <cell r="H128">
            <v>1</v>
          </cell>
          <cell r="I128">
            <v>323</v>
          </cell>
          <cell r="J128" t="str">
            <v>Xｺﾝｿｰﾙ</v>
          </cell>
          <cell r="K128">
            <v>226</v>
          </cell>
        </row>
        <row r="129">
          <cell r="B129" t="str">
            <v/>
          </cell>
          <cell r="G129" t="str">
            <v>HT-4496-E2J</v>
          </cell>
          <cell r="H129">
            <v>1</v>
          </cell>
          <cell r="I129">
            <v>323</v>
          </cell>
          <cell r="J129" t="str">
            <v>15ｲﾝﾁﾓﾆﾀ</v>
          </cell>
          <cell r="K129">
            <v>62</v>
          </cell>
        </row>
        <row r="130">
          <cell r="B130" t="str">
            <v/>
          </cell>
          <cell r="G130" t="str">
            <v>RT-11D11-X01</v>
          </cell>
          <cell r="H130">
            <v>1</v>
          </cell>
          <cell r="I130">
            <v>333</v>
          </cell>
          <cell r="J130" t="str">
            <v>HP-UX10.20</v>
          </cell>
          <cell r="K130">
            <v>0</v>
          </cell>
        </row>
        <row r="131">
          <cell r="B131" t="str">
            <v/>
          </cell>
          <cell r="G131" t="str">
            <v/>
          </cell>
          <cell r="J131" t="str">
            <v/>
          </cell>
        </row>
        <row r="132">
          <cell r="B132" t="str">
            <v>VE55</v>
          </cell>
          <cell r="C132" t="str">
            <v>標準ｼｽﾃﾑｾｯﾄ</v>
          </cell>
          <cell r="D132" t="str">
            <v>VE55標準ｾｯﾄ1</v>
          </cell>
          <cell r="E132" t="str">
            <v>A</v>
          </cell>
          <cell r="F132">
            <v>1</v>
          </cell>
          <cell r="G132" t="str">
            <v/>
          </cell>
          <cell r="J132" t="str">
            <v>合計</v>
          </cell>
          <cell r="K132">
            <v>2970</v>
          </cell>
        </row>
        <row r="133">
          <cell r="B133" t="str">
            <v/>
          </cell>
          <cell r="G133" t="str">
            <v>HT-3360-VE55A</v>
          </cell>
          <cell r="H133">
            <v>1</v>
          </cell>
          <cell r="I133">
            <v>323</v>
          </cell>
          <cell r="J133" t="str">
            <v>VE55</v>
          </cell>
          <cell r="K133">
            <v>1448</v>
          </cell>
        </row>
        <row r="134">
          <cell r="B134" t="str">
            <v/>
          </cell>
          <cell r="G134" t="str">
            <v>HT-F3360-EM03</v>
          </cell>
          <cell r="H134">
            <v>1</v>
          </cell>
          <cell r="I134">
            <v>323</v>
          </cell>
          <cell r="J134" t="str">
            <v>ﾒﾓﾘ 64MB</v>
          </cell>
          <cell r="K134">
            <v>711</v>
          </cell>
        </row>
        <row r="135">
          <cell r="B135" t="str">
            <v/>
          </cell>
          <cell r="G135" t="str">
            <v>HT-F3360-EH02</v>
          </cell>
          <cell r="H135">
            <v>1</v>
          </cell>
          <cell r="I135">
            <v>323</v>
          </cell>
          <cell r="J135" t="str">
            <v>S.E HD 2GB</v>
          </cell>
          <cell r="K135">
            <v>298</v>
          </cell>
        </row>
        <row r="136">
          <cell r="B136" t="str">
            <v/>
          </cell>
          <cell r="G136" t="str">
            <v>HT-F3360-EMX01</v>
          </cell>
          <cell r="H136">
            <v>1</v>
          </cell>
          <cell r="I136">
            <v>323</v>
          </cell>
          <cell r="J136" t="str">
            <v>8CH MUX</v>
          </cell>
          <cell r="K136">
            <v>47</v>
          </cell>
        </row>
        <row r="137">
          <cell r="B137" t="str">
            <v/>
          </cell>
          <cell r="G137" t="str">
            <v>HT-F3360-NSD01</v>
          </cell>
          <cell r="H137">
            <v>1</v>
          </cell>
          <cell r="I137">
            <v>323</v>
          </cell>
          <cell r="J137" t="str">
            <v>2-8 DAT</v>
          </cell>
          <cell r="K137">
            <v>278</v>
          </cell>
        </row>
        <row r="138">
          <cell r="B138" t="str">
            <v/>
          </cell>
          <cell r="G138" t="str">
            <v>HT-F3360-NSC01</v>
          </cell>
          <cell r="H138">
            <v>1</v>
          </cell>
          <cell r="I138">
            <v>323</v>
          </cell>
          <cell r="J138" t="str">
            <v>CD-ROM</v>
          </cell>
          <cell r="K138">
            <v>103</v>
          </cell>
        </row>
        <row r="139">
          <cell r="B139" t="str">
            <v/>
          </cell>
          <cell r="G139" t="str">
            <v>HT-F3360-ECN1</v>
          </cell>
          <cell r="H139">
            <v>1</v>
          </cell>
          <cell r="I139">
            <v>323</v>
          </cell>
          <cell r="J139" t="str">
            <v>VEﾖｳ ｺﾝｿｰﾙ</v>
          </cell>
          <cell r="K139">
            <v>85</v>
          </cell>
        </row>
        <row r="140">
          <cell r="B140" t="str">
            <v/>
          </cell>
          <cell r="G140" t="str">
            <v>RT-11B11-X01</v>
          </cell>
          <cell r="H140">
            <v>1</v>
          </cell>
          <cell r="I140">
            <v>333</v>
          </cell>
          <cell r="J140" t="str">
            <v>HP-UX10.01</v>
          </cell>
          <cell r="K140">
            <v>0</v>
          </cell>
        </row>
        <row r="141">
          <cell r="B141" t="str">
            <v/>
          </cell>
          <cell r="G141" t="str">
            <v/>
          </cell>
          <cell r="J141" t="str">
            <v/>
          </cell>
        </row>
        <row r="142">
          <cell r="B142" t="str">
            <v>VE55-2</v>
          </cell>
          <cell r="C142" t="str">
            <v>標準ｼｽﾃﾑｾｯﾄ</v>
          </cell>
          <cell r="D142" t="str">
            <v>VE55標準ｾｯﾄ2</v>
          </cell>
          <cell r="E142" t="str">
            <v>A</v>
          </cell>
          <cell r="F142">
            <v>1</v>
          </cell>
          <cell r="G142" t="str">
            <v/>
          </cell>
          <cell r="J142" t="str">
            <v>合計</v>
          </cell>
          <cell r="K142">
            <v>3149</v>
          </cell>
        </row>
        <row r="143">
          <cell r="B143" t="str">
            <v/>
          </cell>
          <cell r="G143" t="str">
            <v>HT-3360-VE55A</v>
          </cell>
          <cell r="H143">
            <v>1</v>
          </cell>
          <cell r="I143">
            <v>323</v>
          </cell>
          <cell r="J143" t="str">
            <v>VE55</v>
          </cell>
          <cell r="K143">
            <v>1448</v>
          </cell>
        </row>
        <row r="144">
          <cell r="B144" t="str">
            <v/>
          </cell>
          <cell r="G144" t="str">
            <v>HT-F3360-EM03</v>
          </cell>
          <cell r="H144">
            <v>1</v>
          </cell>
          <cell r="I144">
            <v>323</v>
          </cell>
          <cell r="J144" t="str">
            <v>ﾒﾓﾘ 64MB</v>
          </cell>
          <cell r="K144">
            <v>711</v>
          </cell>
        </row>
        <row r="145">
          <cell r="B145" t="str">
            <v/>
          </cell>
          <cell r="G145" t="str">
            <v>HT-F3360-EH02A</v>
          </cell>
          <cell r="H145">
            <v>1</v>
          </cell>
          <cell r="I145">
            <v>323</v>
          </cell>
          <cell r="J145" t="str">
            <v>S.E HD 2GB</v>
          </cell>
          <cell r="K145">
            <v>298</v>
          </cell>
        </row>
        <row r="146">
          <cell r="B146" t="str">
            <v/>
          </cell>
          <cell r="G146" t="str">
            <v>HT-F3360-EMX01</v>
          </cell>
          <cell r="H146">
            <v>1</v>
          </cell>
          <cell r="I146">
            <v>323</v>
          </cell>
          <cell r="J146" t="str">
            <v>8CH MUX</v>
          </cell>
          <cell r="K146">
            <v>47</v>
          </cell>
        </row>
        <row r="147">
          <cell r="B147" t="str">
            <v/>
          </cell>
          <cell r="G147" t="str">
            <v>HT-F3360-NSD01</v>
          </cell>
          <cell r="H147">
            <v>1</v>
          </cell>
          <cell r="I147">
            <v>323</v>
          </cell>
          <cell r="J147" t="str">
            <v>2-8 DAT</v>
          </cell>
          <cell r="K147">
            <v>278</v>
          </cell>
        </row>
        <row r="148">
          <cell r="B148" t="str">
            <v/>
          </cell>
          <cell r="G148" t="str">
            <v>HT-F3360-NSC02</v>
          </cell>
          <cell r="H148">
            <v>1</v>
          </cell>
          <cell r="I148">
            <v>323</v>
          </cell>
          <cell r="J148" t="str">
            <v>CD-ROM(X4)</v>
          </cell>
          <cell r="K148">
            <v>79</v>
          </cell>
        </row>
        <row r="149">
          <cell r="B149" t="str">
            <v/>
          </cell>
          <cell r="G149" t="str">
            <v>HT-F3360-RCN2</v>
          </cell>
          <cell r="H149">
            <v>1</v>
          </cell>
          <cell r="I149">
            <v>323</v>
          </cell>
          <cell r="J149" t="str">
            <v>Xｺﾝｿｰﾙ</v>
          </cell>
          <cell r="K149">
            <v>288</v>
          </cell>
        </row>
        <row r="150">
          <cell r="B150" t="str">
            <v/>
          </cell>
          <cell r="G150" t="str">
            <v>RT-11B11-X01</v>
          </cell>
          <cell r="H150">
            <v>1</v>
          </cell>
          <cell r="I150">
            <v>333</v>
          </cell>
          <cell r="J150" t="str">
            <v>HP-UX10.01</v>
          </cell>
          <cell r="K150">
            <v>0</v>
          </cell>
        </row>
        <row r="151">
          <cell r="B151" t="str">
            <v/>
          </cell>
          <cell r="G151" t="str">
            <v/>
          </cell>
          <cell r="J151" t="str">
            <v/>
          </cell>
        </row>
        <row r="152">
          <cell r="B152" t="str">
            <v>VE55-3</v>
          </cell>
          <cell r="C152" t="str">
            <v>標準ｼｽﾃﾑｾｯﾄ</v>
          </cell>
          <cell r="D152" t="str">
            <v>VE55標準ｾｯﾄ3</v>
          </cell>
          <cell r="E152" t="str">
            <v>A</v>
          </cell>
          <cell r="F152">
            <v>1</v>
          </cell>
          <cell r="G152" t="str">
            <v/>
          </cell>
          <cell r="J152" t="str">
            <v>合計</v>
          </cell>
          <cell r="K152">
            <v>3149</v>
          </cell>
        </row>
        <row r="153">
          <cell r="B153" t="str">
            <v/>
          </cell>
          <cell r="G153" t="str">
            <v>HT-3360-VE55A</v>
          </cell>
          <cell r="H153">
            <v>1</v>
          </cell>
          <cell r="I153">
            <v>323</v>
          </cell>
          <cell r="J153" t="str">
            <v>VE55</v>
          </cell>
          <cell r="K153">
            <v>1448</v>
          </cell>
        </row>
        <row r="154">
          <cell r="B154" t="str">
            <v/>
          </cell>
          <cell r="G154" t="str">
            <v>HT-F3360-EM03</v>
          </cell>
          <cell r="H154">
            <v>1</v>
          </cell>
          <cell r="I154">
            <v>323</v>
          </cell>
          <cell r="J154" t="str">
            <v>ﾒﾓﾘ 64MB</v>
          </cell>
          <cell r="K154">
            <v>711</v>
          </cell>
        </row>
        <row r="155">
          <cell r="B155" t="str">
            <v/>
          </cell>
          <cell r="G155" t="str">
            <v>HT-F3360-EH02A</v>
          </cell>
          <cell r="H155">
            <v>1</v>
          </cell>
          <cell r="I155">
            <v>323</v>
          </cell>
          <cell r="J155" t="str">
            <v>S.E HD 2GB</v>
          </cell>
          <cell r="K155">
            <v>298</v>
          </cell>
        </row>
        <row r="156">
          <cell r="B156" t="str">
            <v/>
          </cell>
          <cell r="G156" t="str">
            <v>HT-F3360-EMX01</v>
          </cell>
          <cell r="H156">
            <v>1</v>
          </cell>
          <cell r="I156">
            <v>323</v>
          </cell>
          <cell r="J156" t="str">
            <v>8CH MUX</v>
          </cell>
          <cell r="K156">
            <v>47</v>
          </cell>
        </row>
        <row r="157">
          <cell r="B157" t="str">
            <v/>
          </cell>
          <cell r="G157" t="str">
            <v>HT-F3360-NSD01</v>
          </cell>
          <cell r="H157">
            <v>1</v>
          </cell>
          <cell r="I157">
            <v>323</v>
          </cell>
          <cell r="J157" t="str">
            <v>2-8 DAT</v>
          </cell>
          <cell r="K157">
            <v>278</v>
          </cell>
        </row>
        <row r="158">
          <cell r="B158" t="str">
            <v/>
          </cell>
          <cell r="G158" t="str">
            <v>HT-F3360-NSC02</v>
          </cell>
          <cell r="H158">
            <v>1</v>
          </cell>
          <cell r="I158">
            <v>323</v>
          </cell>
          <cell r="J158" t="str">
            <v>CD-ROM(X4)</v>
          </cell>
          <cell r="K158">
            <v>79</v>
          </cell>
        </row>
        <row r="159">
          <cell r="B159" t="str">
            <v/>
          </cell>
          <cell r="G159" t="str">
            <v>HT-F3360-CN1</v>
          </cell>
          <cell r="H159">
            <v>1</v>
          </cell>
          <cell r="I159">
            <v>323</v>
          </cell>
          <cell r="J159" t="str">
            <v>Xｺﾝｿｰﾙ</v>
          </cell>
          <cell r="K159">
            <v>226</v>
          </cell>
        </row>
        <row r="160">
          <cell r="B160" t="str">
            <v/>
          </cell>
          <cell r="G160" t="str">
            <v>HT-4496-E2J</v>
          </cell>
          <cell r="H160">
            <v>1</v>
          </cell>
          <cell r="I160">
            <v>323</v>
          </cell>
          <cell r="J160" t="str">
            <v>15ｲﾝﾁﾓﾆﾀ</v>
          </cell>
          <cell r="K160">
            <v>62</v>
          </cell>
        </row>
        <row r="161">
          <cell r="B161" t="str">
            <v/>
          </cell>
          <cell r="G161" t="str">
            <v>RT-11B11-X01</v>
          </cell>
          <cell r="H161">
            <v>1</v>
          </cell>
          <cell r="I161">
            <v>333</v>
          </cell>
          <cell r="J161" t="str">
            <v>HP-UX10.01</v>
          </cell>
          <cell r="K161">
            <v>0</v>
          </cell>
        </row>
        <row r="162">
          <cell r="B162" t="str">
            <v/>
          </cell>
          <cell r="G162" t="str">
            <v/>
          </cell>
          <cell r="J162" t="str">
            <v/>
          </cell>
        </row>
        <row r="163">
          <cell r="B163" t="str">
            <v>VE55-4</v>
          </cell>
          <cell r="C163" t="str">
            <v>標準ｼｽﾃﾑｾｯﾄ</v>
          </cell>
          <cell r="D163" t="str">
            <v>VE55標準ｾｯﾄ4</v>
          </cell>
          <cell r="E163" t="str">
            <v>A</v>
          </cell>
          <cell r="F163">
            <v>1</v>
          </cell>
          <cell r="G163" t="str">
            <v/>
          </cell>
          <cell r="J163" t="str">
            <v>合計</v>
          </cell>
          <cell r="K163">
            <v>2913</v>
          </cell>
        </row>
        <row r="164">
          <cell r="B164" t="str">
            <v/>
          </cell>
          <cell r="G164" t="str">
            <v>HT-3360-VE55A</v>
          </cell>
          <cell r="H164">
            <v>1</v>
          </cell>
          <cell r="I164">
            <v>323</v>
          </cell>
          <cell r="J164" t="str">
            <v>VE55</v>
          </cell>
          <cell r="K164">
            <v>1646</v>
          </cell>
        </row>
        <row r="165">
          <cell r="B165" t="str">
            <v/>
          </cell>
          <cell r="G165" t="str">
            <v>HT-F3360-EM03</v>
          </cell>
          <cell r="H165">
            <v>1</v>
          </cell>
          <cell r="I165">
            <v>323</v>
          </cell>
          <cell r="J165" t="str">
            <v>ﾒﾓﾘ 64MB</v>
          </cell>
          <cell r="K165">
            <v>399</v>
          </cell>
        </row>
        <row r="166">
          <cell r="B166" t="str">
            <v/>
          </cell>
          <cell r="G166" t="str">
            <v>HT-F3360-EH02A</v>
          </cell>
          <cell r="H166">
            <v>1</v>
          </cell>
          <cell r="I166">
            <v>323</v>
          </cell>
          <cell r="J166" t="str">
            <v>S.E HD 2GB</v>
          </cell>
          <cell r="K166">
            <v>197</v>
          </cell>
        </row>
        <row r="167">
          <cell r="B167" t="str">
            <v/>
          </cell>
          <cell r="G167" t="str">
            <v>HT-F3360-EMX01</v>
          </cell>
          <cell r="H167">
            <v>1</v>
          </cell>
          <cell r="I167">
            <v>323</v>
          </cell>
          <cell r="J167" t="str">
            <v>8CH MUX</v>
          </cell>
          <cell r="K167">
            <v>46</v>
          </cell>
        </row>
        <row r="168">
          <cell r="B168" t="str">
            <v/>
          </cell>
          <cell r="G168" t="str">
            <v>HT-F3360-NSD02A</v>
          </cell>
          <cell r="H168">
            <v>1</v>
          </cell>
          <cell r="I168">
            <v>323</v>
          </cell>
          <cell r="J168" t="str">
            <v>2-16GB DDS-2/DAT</v>
          </cell>
          <cell r="K168">
            <v>259</v>
          </cell>
        </row>
        <row r="169">
          <cell r="B169" t="str">
            <v/>
          </cell>
          <cell r="G169" t="str">
            <v>HT-F3360-NSC02</v>
          </cell>
          <cell r="H169">
            <v>1</v>
          </cell>
          <cell r="I169">
            <v>323</v>
          </cell>
          <cell r="J169" t="str">
            <v>CD-ROM(X4)</v>
          </cell>
          <cell r="K169">
            <v>78</v>
          </cell>
        </row>
        <row r="170">
          <cell r="B170" t="str">
            <v/>
          </cell>
          <cell r="G170" t="str">
            <v>HT-F3360-CN1</v>
          </cell>
          <cell r="H170">
            <v>1</v>
          </cell>
          <cell r="I170">
            <v>323</v>
          </cell>
          <cell r="J170" t="str">
            <v>Xｺﾝｿｰﾙ</v>
          </cell>
          <cell r="K170">
            <v>226</v>
          </cell>
        </row>
        <row r="171">
          <cell r="B171" t="str">
            <v/>
          </cell>
          <cell r="G171" t="str">
            <v>HT-4496-E2J</v>
          </cell>
          <cell r="H171">
            <v>1</v>
          </cell>
          <cell r="I171">
            <v>323</v>
          </cell>
          <cell r="J171" t="str">
            <v>15ｲﾝﾁﾓﾆﾀ</v>
          </cell>
          <cell r="K171">
            <v>62</v>
          </cell>
        </row>
        <row r="172">
          <cell r="B172" t="str">
            <v/>
          </cell>
          <cell r="G172" t="str">
            <v>RT-11D11-X01</v>
          </cell>
          <cell r="H172">
            <v>1</v>
          </cell>
          <cell r="I172">
            <v>333</v>
          </cell>
          <cell r="J172" t="str">
            <v>HP-UX10.20</v>
          </cell>
          <cell r="K172">
            <v>0</v>
          </cell>
        </row>
        <row r="173">
          <cell r="B173" t="str">
            <v/>
          </cell>
          <cell r="G173" t="str">
            <v/>
          </cell>
          <cell r="J173" t="str">
            <v/>
          </cell>
        </row>
        <row r="174">
          <cell r="B174" t="str">
            <v>VK210-1</v>
          </cell>
          <cell r="C174" t="str">
            <v>標準ｼｽﾃﾑｾｯﾄ</v>
          </cell>
          <cell r="D174" t="str">
            <v>VK210標準ｾｯﾄ1</v>
          </cell>
          <cell r="E174" t="str">
            <v>A</v>
          </cell>
          <cell r="F174">
            <v>1</v>
          </cell>
          <cell r="G174" t="str">
            <v/>
          </cell>
          <cell r="J174" t="str">
            <v>合計</v>
          </cell>
          <cell r="K174">
            <v>2362</v>
          </cell>
        </row>
        <row r="175">
          <cell r="B175" t="str">
            <v/>
          </cell>
          <cell r="G175" t="str">
            <v>HT-3360-VK21A</v>
          </cell>
          <cell r="H175">
            <v>1</v>
          </cell>
          <cell r="I175">
            <v>323</v>
          </cell>
          <cell r="J175" t="str">
            <v>VK210 32MB</v>
          </cell>
          <cell r="K175">
            <v>1498</v>
          </cell>
        </row>
        <row r="176">
          <cell r="B176" t="str">
            <v/>
          </cell>
          <cell r="G176" t="str">
            <v>HT-F3360-EH02A</v>
          </cell>
          <cell r="H176">
            <v>1</v>
          </cell>
          <cell r="I176">
            <v>323</v>
          </cell>
          <cell r="J176" t="str">
            <v>S.E HD 2GB</v>
          </cell>
          <cell r="K176">
            <v>298</v>
          </cell>
        </row>
        <row r="177">
          <cell r="B177" t="str">
            <v/>
          </cell>
          <cell r="G177" t="str">
            <v>HT-F3360-NSD01</v>
          </cell>
          <cell r="H177">
            <v>1</v>
          </cell>
          <cell r="I177">
            <v>323</v>
          </cell>
          <cell r="J177" t="str">
            <v>2-8 DAT</v>
          </cell>
          <cell r="K177">
            <v>278</v>
          </cell>
        </row>
        <row r="178">
          <cell r="B178" t="str">
            <v/>
          </cell>
          <cell r="G178" t="str">
            <v>HT-F3360-RCN2</v>
          </cell>
          <cell r="H178">
            <v>1</v>
          </cell>
          <cell r="I178">
            <v>323</v>
          </cell>
          <cell r="J178" t="str">
            <v>Xｺﾝｿｰﾙ</v>
          </cell>
          <cell r="K178">
            <v>288</v>
          </cell>
        </row>
        <row r="179">
          <cell r="B179" t="str">
            <v/>
          </cell>
          <cell r="G179" t="str">
            <v>RT-11B11-X01</v>
          </cell>
          <cell r="H179">
            <v>1</v>
          </cell>
          <cell r="I179">
            <v>333</v>
          </cell>
          <cell r="J179" t="str">
            <v>HP-UX10.01</v>
          </cell>
          <cell r="K179">
            <v>0</v>
          </cell>
        </row>
        <row r="180">
          <cell r="B180" t="str">
            <v/>
          </cell>
          <cell r="G180" t="str">
            <v/>
          </cell>
          <cell r="J180" t="str">
            <v/>
          </cell>
        </row>
        <row r="181">
          <cell r="B181" t="str">
            <v>VK210-3</v>
          </cell>
          <cell r="C181" t="str">
            <v>標準ｼｽﾃﾑｾｯﾄ</v>
          </cell>
          <cell r="D181" t="str">
            <v>VK210標準ｾｯﾄ3</v>
          </cell>
          <cell r="E181" t="str">
            <v>A</v>
          </cell>
          <cell r="F181">
            <v>1</v>
          </cell>
          <cell r="G181" t="str">
            <v/>
          </cell>
          <cell r="J181" t="str">
            <v>合計</v>
          </cell>
          <cell r="K181">
            <v>2362</v>
          </cell>
        </row>
        <row r="182">
          <cell r="B182" t="str">
            <v/>
          </cell>
          <cell r="G182" t="str">
            <v>HT-3360-VK21A</v>
          </cell>
          <cell r="H182">
            <v>1</v>
          </cell>
          <cell r="I182">
            <v>323</v>
          </cell>
          <cell r="J182" t="str">
            <v>VK210 32MB</v>
          </cell>
          <cell r="K182">
            <v>1498</v>
          </cell>
        </row>
        <row r="183">
          <cell r="B183" t="str">
            <v/>
          </cell>
          <cell r="G183" t="str">
            <v>HT-F3360-EH02A</v>
          </cell>
          <cell r="H183">
            <v>1</v>
          </cell>
          <cell r="I183">
            <v>323</v>
          </cell>
          <cell r="J183" t="str">
            <v>S.E HD 2GB</v>
          </cell>
          <cell r="K183">
            <v>298</v>
          </cell>
        </row>
        <row r="184">
          <cell r="B184" t="str">
            <v/>
          </cell>
          <cell r="G184" t="str">
            <v>HT-F3360-NSD01</v>
          </cell>
          <cell r="H184">
            <v>1</v>
          </cell>
          <cell r="I184">
            <v>323</v>
          </cell>
          <cell r="J184" t="str">
            <v>2-8 DAT</v>
          </cell>
          <cell r="K184">
            <v>278</v>
          </cell>
        </row>
        <row r="185">
          <cell r="B185" t="str">
            <v/>
          </cell>
          <cell r="G185" t="str">
            <v>HT-F3360-CN1</v>
          </cell>
          <cell r="H185">
            <v>1</v>
          </cell>
          <cell r="I185">
            <v>323</v>
          </cell>
          <cell r="J185" t="str">
            <v>Xｺﾝｿｰﾙ</v>
          </cell>
          <cell r="K185">
            <v>226</v>
          </cell>
        </row>
        <row r="186">
          <cell r="B186" t="str">
            <v/>
          </cell>
          <cell r="G186" t="str">
            <v>HT-4496-E2J</v>
          </cell>
          <cell r="H186">
            <v>1</v>
          </cell>
          <cell r="I186">
            <v>323</v>
          </cell>
          <cell r="J186" t="str">
            <v>15ｲﾝﾁﾓﾆﾀ</v>
          </cell>
          <cell r="K186">
            <v>62</v>
          </cell>
        </row>
        <row r="187">
          <cell r="B187" t="str">
            <v/>
          </cell>
          <cell r="G187" t="str">
            <v>RT-11B11-X01</v>
          </cell>
          <cell r="H187">
            <v>1</v>
          </cell>
          <cell r="I187">
            <v>333</v>
          </cell>
          <cell r="J187" t="str">
            <v>HP-UX10.01</v>
          </cell>
          <cell r="K187">
            <v>0</v>
          </cell>
        </row>
        <row r="188">
          <cell r="B188" t="str">
            <v/>
          </cell>
          <cell r="G188" t="str">
            <v/>
          </cell>
          <cell r="J188" t="str">
            <v/>
          </cell>
        </row>
        <row r="189">
          <cell r="B189" t="str">
            <v>VK210-5</v>
          </cell>
          <cell r="C189" t="str">
            <v>標準ｼｽﾃﾑｾｯﾄ</v>
          </cell>
          <cell r="D189" t="str">
            <v>VK210標準ｾｯﾄ5</v>
          </cell>
          <cell r="E189" t="str">
            <v>A</v>
          </cell>
          <cell r="F189">
            <v>1</v>
          </cell>
          <cell r="G189" t="str">
            <v/>
          </cell>
          <cell r="J189" t="str">
            <v>合計</v>
          </cell>
          <cell r="K189">
            <v>1758</v>
          </cell>
        </row>
        <row r="190">
          <cell r="B190" t="str">
            <v/>
          </cell>
          <cell r="G190" t="str">
            <v>HT-3360-VK21A</v>
          </cell>
          <cell r="H190">
            <v>1</v>
          </cell>
          <cell r="I190">
            <v>323</v>
          </cell>
          <cell r="J190" t="str">
            <v>VK210 32MB</v>
          </cell>
          <cell r="K190">
            <v>1014</v>
          </cell>
        </row>
        <row r="191">
          <cell r="B191" t="str">
            <v/>
          </cell>
          <cell r="G191" t="str">
            <v>HT-F3360-EH02A</v>
          </cell>
          <cell r="H191">
            <v>1</v>
          </cell>
          <cell r="I191">
            <v>323</v>
          </cell>
          <cell r="J191" t="str">
            <v>S.E HD 2GB</v>
          </cell>
          <cell r="K191">
            <v>197</v>
          </cell>
        </row>
        <row r="192">
          <cell r="B192" t="str">
            <v/>
          </cell>
          <cell r="G192" t="str">
            <v>HT-F3360-NSD02A</v>
          </cell>
          <cell r="H192">
            <v>1</v>
          </cell>
          <cell r="I192">
            <v>323</v>
          </cell>
          <cell r="J192" t="str">
            <v>2-16GB DDS-2/DAT</v>
          </cell>
          <cell r="K192">
            <v>259</v>
          </cell>
        </row>
        <row r="193">
          <cell r="B193" t="str">
            <v/>
          </cell>
          <cell r="G193" t="str">
            <v>HT-F3360-CN1</v>
          </cell>
          <cell r="H193">
            <v>1</v>
          </cell>
          <cell r="I193">
            <v>323</v>
          </cell>
          <cell r="J193" t="str">
            <v>Xｺﾝｿｰﾙ</v>
          </cell>
          <cell r="K193">
            <v>226</v>
          </cell>
        </row>
        <row r="194">
          <cell r="B194" t="str">
            <v/>
          </cell>
          <cell r="G194" t="str">
            <v>HT-4496-E2J</v>
          </cell>
          <cell r="H194">
            <v>1</v>
          </cell>
          <cell r="I194">
            <v>323</v>
          </cell>
          <cell r="J194" t="str">
            <v>15ｲﾝﾁﾓﾆﾀ</v>
          </cell>
          <cell r="K194">
            <v>62</v>
          </cell>
        </row>
        <row r="195">
          <cell r="B195" t="str">
            <v/>
          </cell>
          <cell r="G195" t="str">
            <v>RT-11D11-X01</v>
          </cell>
          <cell r="H195">
            <v>1</v>
          </cell>
          <cell r="I195">
            <v>333</v>
          </cell>
          <cell r="J195" t="str">
            <v>HP-UX10.20</v>
          </cell>
          <cell r="K195">
            <v>0</v>
          </cell>
        </row>
        <row r="196">
          <cell r="B196" t="str">
            <v/>
          </cell>
          <cell r="G196" t="str">
            <v/>
          </cell>
          <cell r="J196" t="str">
            <v/>
          </cell>
        </row>
        <row r="197">
          <cell r="B197" t="str">
            <v>VK210-2</v>
          </cell>
          <cell r="C197" t="str">
            <v>標準ｼｽﾃﾑｾｯﾄ</v>
          </cell>
          <cell r="D197" t="str">
            <v>VK210標準ｾｯﾄ2</v>
          </cell>
          <cell r="E197" t="str">
            <v>A</v>
          </cell>
          <cell r="F197">
            <v>1</v>
          </cell>
          <cell r="G197" t="str">
            <v/>
          </cell>
          <cell r="J197" t="str">
            <v>合計</v>
          </cell>
          <cell r="K197">
            <v>3596</v>
          </cell>
        </row>
        <row r="198">
          <cell r="B198" t="str">
            <v/>
          </cell>
          <cell r="G198" t="str">
            <v>HT-3360-VK21B</v>
          </cell>
          <cell r="H198">
            <v>1</v>
          </cell>
          <cell r="I198">
            <v>323</v>
          </cell>
          <cell r="J198" t="str">
            <v>VK210 128MB</v>
          </cell>
          <cell r="K198">
            <v>2776</v>
          </cell>
        </row>
        <row r="199">
          <cell r="B199" t="str">
            <v/>
          </cell>
          <cell r="G199" t="str">
            <v>HT-F3360-KH02B</v>
          </cell>
          <cell r="H199">
            <v>1</v>
          </cell>
          <cell r="I199">
            <v>323</v>
          </cell>
          <cell r="J199" t="str">
            <v>FW HD 2GB</v>
          </cell>
          <cell r="K199">
            <v>254</v>
          </cell>
        </row>
        <row r="200">
          <cell r="B200" t="str">
            <v/>
          </cell>
          <cell r="G200" t="str">
            <v>HT-F3360-NSD01</v>
          </cell>
          <cell r="H200">
            <v>1</v>
          </cell>
          <cell r="I200">
            <v>323</v>
          </cell>
          <cell r="J200" t="str">
            <v>2-8 DAT</v>
          </cell>
          <cell r="K200">
            <v>278</v>
          </cell>
        </row>
        <row r="201">
          <cell r="B201" t="str">
            <v/>
          </cell>
          <cell r="G201" t="str">
            <v>HT-F3360-RCN2</v>
          </cell>
          <cell r="H201">
            <v>1</v>
          </cell>
          <cell r="I201">
            <v>323</v>
          </cell>
          <cell r="J201" t="str">
            <v>Xｺﾝｿｰﾙ</v>
          </cell>
          <cell r="K201">
            <v>288</v>
          </cell>
        </row>
        <row r="202">
          <cell r="B202" t="str">
            <v/>
          </cell>
          <cell r="G202" t="str">
            <v>RT-11B11-X01</v>
          </cell>
          <cell r="H202">
            <v>1</v>
          </cell>
          <cell r="I202">
            <v>333</v>
          </cell>
          <cell r="J202" t="str">
            <v>HP-UX10.01</v>
          </cell>
          <cell r="K202">
            <v>0</v>
          </cell>
        </row>
        <row r="203">
          <cell r="B203" t="str">
            <v/>
          </cell>
          <cell r="G203" t="str">
            <v/>
          </cell>
          <cell r="J203" t="str">
            <v/>
          </cell>
        </row>
        <row r="204">
          <cell r="B204" t="str">
            <v>VK210-4</v>
          </cell>
          <cell r="C204" t="str">
            <v>標準ｼｽﾃﾑｾｯﾄ</v>
          </cell>
          <cell r="D204" t="str">
            <v>VK210標準ｾｯﾄ4</v>
          </cell>
          <cell r="E204" t="str">
            <v>A</v>
          </cell>
          <cell r="F204">
            <v>1</v>
          </cell>
          <cell r="G204" t="str">
            <v/>
          </cell>
          <cell r="J204" t="str">
            <v>合計</v>
          </cell>
          <cell r="K204">
            <v>3596</v>
          </cell>
        </row>
        <row r="205">
          <cell r="B205" t="str">
            <v/>
          </cell>
          <cell r="G205" t="str">
            <v>HT-3360-VK21B</v>
          </cell>
          <cell r="H205">
            <v>1</v>
          </cell>
          <cell r="I205">
            <v>323</v>
          </cell>
          <cell r="J205" t="str">
            <v>VK210 128MB</v>
          </cell>
          <cell r="K205">
            <v>2776</v>
          </cell>
        </row>
        <row r="206">
          <cell r="B206" t="str">
            <v/>
          </cell>
          <cell r="G206" t="str">
            <v>HT-F3360-KH02B</v>
          </cell>
          <cell r="H206">
            <v>1</v>
          </cell>
          <cell r="I206">
            <v>323</v>
          </cell>
          <cell r="J206" t="str">
            <v>FW HD 2GB</v>
          </cell>
          <cell r="K206">
            <v>254</v>
          </cell>
        </row>
        <row r="207">
          <cell r="B207" t="str">
            <v/>
          </cell>
          <cell r="G207" t="str">
            <v>HT-F3360-NSD01</v>
          </cell>
          <cell r="H207">
            <v>1</v>
          </cell>
          <cell r="I207">
            <v>323</v>
          </cell>
          <cell r="J207" t="str">
            <v>2-8 DAT</v>
          </cell>
          <cell r="K207">
            <v>278</v>
          </cell>
        </row>
        <row r="208">
          <cell r="B208" t="str">
            <v/>
          </cell>
          <cell r="G208" t="str">
            <v>HT-F3360-CN1</v>
          </cell>
          <cell r="H208">
            <v>1</v>
          </cell>
          <cell r="I208">
            <v>323</v>
          </cell>
          <cell r="J208" t="str">
            <v>Xｺﾝｿｰﾙ</v>
          </cell>
          <cell r="K208">
            <v>226</v>
          </cell>
        </row>
        <row r="209">
          <cell r="B209" t="str">
            <v/>
          </cell>
          <cell r="G209" t="str">
            <v>HT-4496-E2J</v>
          </cell>
          <cell r="H209">
            <v>1</v>
          </cell>
          <cell r="I209">
            <v>323</v>
          </cell>
          <cell r="J209" t="str">
            <v>15ｲﾝﾁﾓﾆﾀ</v>
          </cell>
          <cell r="K209">
            <v>62</v>
          </cell>
        </row>
        <row r="210">
          <cell r="B210" t="str">
            <v/>
          </cell>
          <cell r="G210" t="str">
            <v>RT-11B11-X01</v>
          </cell>
          <cell r="H210">
            <v>1</v>
          </cell>
          <cell r="I210">
            <v>333</v>
          </cell>
          <cell r="J210" t="str">
            <v>HP-UX10.01</v>
          </cell>
          <cell r="K210">
            <v>0</v>
          </cell>
        </row>
        <row r="211">
          <cell r="B211" t="str">
            <v/>
          </cell>
          <cell r="G211" t="str">
            <v/>
          </cell>
          <cell r="J211" t="str">
            <v/>
          </cell>
        </row>
        <row r="212">
          <cell r="B212" t="str">
            <v>VK210-6</v>
          </cell>
          <cell r="C212" t="str">
            <v>標準ｼｽﾃﾑｾｯﾄ</v>
          </cell>
          <cell r="D212" t="str">
            <v>VK210標準ｾｯﾄ6</v>
          </cell>
          <cell r="E212" t="str">
            <v>A</v>
          </cell>
          <cell r="F212">
            <v>1</v>
          </cell>
          <cell r="G212" t="str">
            <v/>
          </cell>
          <cell r="J212" t="str">
            <v>合計</v>
          </cell>
          <cell r="K212">
            <v>2360</v>
          </cell>
        </row>
        <row r="213">
          <cell r="B213" t="str">
            <v/>
          </cell>
          <cell r="G213" t="str">
            <v>HT-3360-VK21B</v>
          </cell>
          <cell r="H213">
            <v>1</v>
          </cell>
          <cell r="I213">
            <v>323</v>
          </cell>
          <cell r="J213" t="str">
            <v>VK210 128MB</v>
          </cell>
          <cell r="K213">
            <v>1601</v>
          </cell>
        </row>
        <row r="214">
          <cell r="B214" t="str">
            <v/>
          </cell>
          <cell r="G214" t="str">
            <v>HT-F3360-KH02B</v>
          </cell>
          <cell r="H214">
            <v>1</v>
          </cell>
          <cell r="I214">
            <v>323</v>
          </cell>
          <cell r="J214" t="str">
            <v>FW HD 2GB</v>
          </cell>
          <cell r="K214">
            <v>212</v>
          </cell>
        </row>
        <row r="215">
          <cell r="B215" t="str">
            <v/>
          </cell>
          <cell r="G215" t="str">
            <v>HT-F3360-NSD02A</v>
          </cell>
          <cell r="H215">
            <v>1</v>
          </cell>
          <cell r="I215">
            <v>323</v>
          </cell>
          <cell r="J215" t="str">
            <v>2-16GB DDS-2/DAT</v>
          </cell>
          <cell r="K215">
            <v>259</v>
          </cell>
        </row>
        <row r="216">
          <cell r="B216" t="str">
            <v/>
          </cell>
          <cell r="G216" t="str">
            <v>HT-F3360-CN1</v>
          </cell>
          <cell r="H216">
            <v>1</v>
          </cell>
          <cell r="I216">
            <v>323</v>
          </cell>
          <cell r="J216" t="str">
            <v>Xｺﾝｿｰﾙ</v>
          </cell>
          <cell r="K216">
            <v>226</v>
          </cell>
        </row>
        <row r="217">
          <cell r="B217" t="str">
            <v/>
          </cell>
          <cell r="G217" t="str">
            <v>HT-4496-E2J</v>
          </cell>
          <cell r="H217">
            <v>1</v>
          </cell>
          <cell r="I217">
            <v>323</v>
          </cell>
          <cell r="J217" t="str">
            <v>15ｲﾝﾁﾓﾆﾀ</v>
          </cell>
          <cell r="K217">
            <v>62</v>
          </cell>
        </row>
        <row r="218">
          <cell r="B218" t="str">
            <v/>
          </cell>
          <cell r="G218" t="str">
            <v>RT-11D11-X01</v>
          </cell>
          <cell r="H218">
            <v>1</v>
          </cell>
          <cell r="I218">
            <v>333</v>
          </cell>
          <cell r="J218" t="str">
            <v>HP-UX10.20</v>
          </cell>
          <cell r="K218">
            <v>0</v>
          </cell>
        </row>
        <row r="219">
          <cell r="B219" t="str">
            <v/>
          </cell>
          <cell r="G219" t="str">
            <v/>
          </cell>
          <cell r="J219" t="str">
            <v/>
          </cell>
        </row>
        <row r="220">
          <cell r="B220" t="str">
            <v>VK210-7</v>
          </cell>
          <cell r="C220" t="str">
            <v>標準ｼｽﾃﾑｾｯﾄ</v>
          </cell>
          <cell r="D220" t="str">
            <v>VK210標準ｾｯﾄ7</v>
          </cell>
          <cell r="E220" t="str">
            <v>A</v>
          </cell>
          <cell r="F220">
            <v>1</v>
          </cell>
          <cell r="J220" t="str">
            <v>合計</v>
          </cell>
          <cell r="K220">
            <v>2324</v>
          </cell>
        </row>
        <row r="221">
          <cell r="B221" t="str">
            <v/>
          </cell>
          <cell r="G221" t="str">
            <v>HT-3360-VK211</v>
          </cell>
          <cell r="H221">
            <v>1</v>
          </cell>
          <cell r="I221">
            <v>323</v>
          </cell>
          <cell r="J221" t="str">
            <v>VK210 ﾎﾝﾀｲ</v>
          </cell>
          <cell r="K221">
            <v>994</v>
          </cell>
        </row>
        <row r="222">
          <cell r="B222" t="str">
            <v/>
          </cell>
          <cell r="G222" t="str">
            <v>HT-F3360-KM02N</v>
          </cell>
          <cell r="H222">
            <v>1</v>
          </cell>
          <cell r="I222">
            <v>323</v>
          </cell>
          <cell r="J222" t="str">
            <v>ﾅｲｿﾞｳ 128MB ﾒﾓﾘ</v>
          </cell>
          <cell r="K222">
            <v>529</v>
          </cell>
        </row>
        <row r="223">
          <cell r="B223" t="str">
            <v/>
          </cell>
          <cell r="G223" t="str">
            <v>HT-F4098-JDH11</v>
          </cell>
          <cell r="H223">
            <v>1</v>
          </cell>
          <cell r="I223">
            <v>323</v>
          </cell>
          <cell r="J223" t="str">
            <v>FW HD 2GB</v>
          </cell>
          <cell r="K223">
            <v>176</v>
          </cell>
        </row>
        <row r="224">
          <cell r="B224" t="str">
            <v/>
          </cell>
          <cell r="G224" t="str">
            <v>HT-F3360-NSC03N</v>
          </cell>
          <cell r="H224">
            <v>1</v>
          </cell>
          <cell r="I224">
            <v>323</v>
          </cell>
          <cell r="J224" t="str">
            <v>12x CD-ROM</v>
          </cell>
          <cell r="K224">
            <v>78</v>
          </cell>
        </row>
        <row r="225">
          <cell r="B225" t="str">
            <v/>
          </cell>
          <cell r="G225" t="str">
            <v>HT-F3360-NSD02A</v>
          </cell>
          <cell r="H225">
            <v>1</v>
          </cell>
          <cell r="I225">
            <v>323</v>
          </cell>
          <cell r="J225" t="str">
            <v>2-16GB DDS-2/DAT</v>
          </cell>
          <cell r="K225">
            <v>259</v>
          </cell>
        </row>
        <row r="226">
          <cell r="B226" t="str">
            <v/>
          </cell>
          <cell r="G226" t="str">
            <v>HT-F3360-CN1</v>
          </cell>
          <cell r="H226">
            <v>1</v>
          </cell>
          <cell r="I226">
            <v>323</v>
          </cell>
          <cell r="J226" t="str">
            <v>Xｺﾝｿｰﾙ</v>
          </cell>
          <cell r="K226">
            <v>226</v>
          </cell>
        </row>
        <row r="227">
          <cell r="B227" t="str">
            <v/>
          </cell>
          <cell r="G227" t="str">
            <v>HT-4496-E2J</v>
          </cell>
          <cell r="H227">
            <v>1</v>
          </cell>
          <cell r="I227">
            <v>323</v>
          </cell>
          <cell r="J227" t="str">
            <v>15ｲﾝﾁﾓﾆﾀ</v>
          </cell>
          <cell r="K227">
            <v>62</v>
          </cell>
        </row>
        <row r="228">
          <cell r="B228" t="str">
            <v/>
          </cell>
          <cell r="G228" t="str">
            <v>RT-11D11-X01</v>
          </cell>
          <cell r="H228">
            <v>1</v>
          </cell>
          <cell r="I228">
            <v>333</v>
          </cell>
          <cell r="J228" t="str">
            <v>HP-UX10.20</v>
          </cell>
          <cell r="K228">
            <v>0</v>
          </cell>
        </row>
        <row r="229">
          <cell r="B229" t="str">
            <v/>
          </cell>
        </row>
        <row r="230">
          <cell r="B230" t="str">
            <v>VK220</v>
          </cell>
          <cell r="C230" t="str">
            <v>標準ｼｽﾃﾑｾｯﾄ</v>
          </cell>
          <cell r="D230" t="str">
            <v>VK220標準ｾｯﾄ1</v>
          </cell>
          <cell r="E230" t="str">
            <v>A</v>
          </cell>
          <cell r="F230">
            <v>1</v>
          </cell>
          <cell r="G230" t="str">
            <v/>
          </cell>
          <cell r="J230" t="str">
            <v>合計</v>
          </cell>
          <cell r="K230">
            <v>2549</v>
          </cell>
        </row>
        <row r="231">
          <cell r="B231" t="str">
            <v/>
          </cell>
          <cell r="C231" t="str">
            <v xml:space="preserve"> </v>
          </cell>
          <cell r="D231" t="str">
            <v xml:space="preserve"> </v>
          </cell>
          <cell r="E231" t="str">
            <v xml:space="preserve"> </v>
          </cell>
          <cell r="F231" t="str">
            <v xml:space="preserve"> </v>
          </cell>
          <cell r="G231" t="str">
            <v>HT-3360-VK22A</v>
          </cell>
          <cell r="H231">
            <v>1</v>
          </cell>
          <cell r="I231">
            <v>323</v>
          </cell>
          <cell r="J231" t="str">
            <v>VK220 1WAY</v>
          </cell>
          <cell r="K231">
            <v>1478</v>
          </cell>
        </row>
        <row r="232">
          <cell r="B232" t="str">
            <v/>
          </cell>
          <cell r="G232" t="str">
            <v>HT-F3360-KM02N</v>
          </cell>
          <cell r="H232">
            <v>1</v>
          </cell>
          <cell r="I232">
            <v>323</v>
          </cell>
          <cell r="J232" t="str">
            <v>ﾅｲｿﾞｳ 128MB ﾒﾓﾘ</v>
          </cell>
          <cell r="K232">
            <v>312</v>
          </cell>
        </row>
        <row r="233">
          <cell r="B233" t="str">
            <v/>
          </cell>
          <cell r="G233" t="str">
            <v>HT-F3360-KH02B</v>
          </cell>
          <cell r="H233">
            <v>1</v>
          </cell>
          <cell r="I233">
            <v>323</v>
          </cell>
          <cell r="J233" t="str">
            <v>FW HD 2GB</v>
          </cell>
          <cell r="K233">
            <v>212</v>
          </cell>
        </row>
        <row r="234">
          <cell r="B234" t="str">
            <v/>
          </cell>
          <cell r="G234" t="str">
            <v>HT-F3360-NSD02A</v>
          </cell>
          <cell r="H234">
            <v>1</v>
          </cell>
          <cell r="I234">
            <v>323</v>
          </cell>
          <cell r="J234" t="str">
            <v>2-16GB DDS-2/DAT</v>
          </cell>
          <cell r="K234">
            <v>259</v>
          </cell>
        </row>
        <row r="235">
          <cell r="B235" t="str">
            <v/>
          </cell>
          <cell r="G235" t="str">
            <v>HT-F3360-CN1</v>
          </cell>
          <cell r="H235">
            <v>1</v>
          </cell>
          <cell r="I235">
            <v>323</v>
          </cell>
          <cell r="J235" t="str">
            <v>Xｺﾝｿｰﾙ</v>
          </cell>
          <cell r="K235">
            <v>226</v>
          </cell>
        </row>
        <row r="236">
          <cell r="B236" t="str">
            <v/>
          </cell>
          <cell r="G236" t="str">
            <v>HT-4496-E2J</v>
          </cell>
          <cell r="H236">
            <v>1</v>
          </cell>
          <cell r="I236">
            <v>323</v>
          </cell>
          <cell r="J236" t="str">
            <v>15ｲﾝﾁﾓﾆﾀ</v>
          </cell>
          <cell r="K236">
            <v>62</v>
          </cell>
        </row>
        <row r="237">
          <cell r="B237" t="str">
            <v/>
          </cell>
          <cell r="G237" t="str">
            <v>RT-11D11-X01</v>
          </cell>
          <cell r="H237">
            <v>1</v>
          </cell>
          <cell r="I237">
            <v>333</v>
          </cell>
          <cell r="J237" t="str">
            <v>HP-UX10.20</v>
          </cell>
          <cell r="K237">
            <v>0</v>
          </cell>
        </row>
        <row r="238">
          <cell r="B238" t="str">
            <v/>
          </cell>
          <cell r="G238" t="str">
            <v/>
          </cell>
          <cell r="J238" t="str">
            <v/>
          </cell>
        </row>
        <row r="239">
          <cell r="B239" t="str">
            <v>VK220-2</v>
          </cell>
          <cell r="C239" t="str">
            <v>標準ｼｽﾃﾑｾｯﾄ</v>
          </cell>
          <cell r="D239" t="str">
            <v>VK220標準ｾｯﾄ2</v>
          </cell>
          <cell r="E239" t="str">
            <v>A</v>
          </cell>
          <cell r="F239">
            <v>1</v>
          </cell>
          <cell r="J239" t="str">
            <v>合計</v>
          </cell>
          <cell r="K239">
            <v>2549</v>
          </cell>
        </row>
        <row r="240">
          <cell r="B240" t="str">
            <v/>
          </cell>
          <cell r="C240" t="str">
            <v xml:space="preserve"> </v>
          </cell>
          <cell r="D240" t="str">
            <v xml:space="preserve"> </v>
          </cell>
          <cell r="E240" t="str">
            <v xml:space="preserve"> </v>
          </cell>
          <cell r="F240" t="str">
            <v xml:space="preserve"> </v>
          </cell>
          <cell r="G240" t="str">
            <v>HT-3360-VK221</v>
          </cell>
          <cell r="H240">
            <v>1</v>
          </cell>
          <cell r="I240">
            <v>323</v>
          </cell>
          <cell r="J240" t="str">
            <v>VK220 1WAY</v>
          </cell>
          <cell r="K240">
            <v>1400</v>
          </cell>
        </row>
        <row r="241">
          <cell r="B241" t="str">
            <v/>
          </cell>
          <cell r="G241" t="str">
            <v>HT-F3360-KM02N</v>
          </cell>
          <cell r="H241">
            <v>1</v>
          </cell>
          <cell r="I241">
            <v>323</v>
          </cell>
          <cell r="J241" t="str">
            <v>ﾅｲｿﾞｳ 128MB ﾒﾓﾘ</v>
          </cell>
          <cell r="K241">
            <v>312</v>
          </cell>
        </row>
        <row r="242">
          <cell r="B242" t="str">
            <v/>
          </cell>
          <cell r="G242" t="str">
            <v>HT-F4098-JDH11</v>
          </cell>
          <cell r="H242">
            <v>1</v>
          </cell>
          <cell r="I242">
            <v>323</v>
          </cell>
          <cell r="J242" t="str">
            <v>FW HD 2GB</v>
          </cell>
          <cell r="K242">
            <v>212</v>
          </cell>
        </row>
        <row r="243">
          <cell r="B243" t="str">
            <v/>
          </cell>
          <cell r="G243" t="str">
            <v>HT-F3360-NSC03N</v>
          </cell>
          <cell r="H243">
            <v>1</v>
          </cell>
          <cell r="I243">
            <v>323</v>
          </cell>
          <cell r="J243" t="str">
            <v>12x CD-ROM</v>
          </cell>
          <cell r="K243">
            <v>78</v>
          </cell>
        </row>
        <row r="244">
          <cell r="B244" t="str">
            <v/>
          </cell>
          <cell r="G244" t="str">
            <v>HT-F3360-NSD02A</v>
          </cell>
          <cell r="H244">
            <v>1</v>
          </cell>
          <cell r="I244">
            <v>323</v>
          </cell>
          <cell r="J244" t="str">
            <v>2-16GB DDS-2/DAT</v>
          </cell>
          <cell r="K244">
            <v>259</v>
          </cell>
        </row>
        <row r="245">
          <cell r="B245" t="str">
            <v/>
          </cell>
          <cell r="G245" t="str">
            <v>HT-F3360-CN1</v>
          </cell>
          <cell r="H245">
            <v>1</v>
          </cell>
          <cell r="I245">
            <v>323</v>
          </cell>
          <cell r="J245" t="str">
            <v>Xｺﾝｿｰﾙ</v>
          </cell>
          <cell r="K245">
            <v>226</v>
          </cell>
        </row>
        <row r="246">
          <cell r="B246" t="str">
            <v/>
          </cell>
          <cell r="G246" t="str">
            <v>HT-4496-E2J</v>
          </cell>
          <cell r="H246">
            <v>1</v>
          </cell>
          <cell r="I246">
            <v>323</v>
          </cell>
          <cell r="J246" t="str">
            <v>15ｲﾝﾁﾓﾆﾀ</v>
          </cell>
          <cell r="K246">
            <v>62</v>
          </cell>
        </row>
        <row r="247">
          <cell r="B247" t="str">
            <v/>
          </cell>
          <cell r="G247" t="str">
            <v>RT-11D11-X01</v>
          </cell>
          <cell r="H247">
            <v>1</v>
          </cell>
          <cell r="I247">
            <v>333</v>
          </cell>
          <cell r="J247" t="str">
            <v>HP-UX10.20</v>
          </cell>
          <cell r="K247">
            <v>0</v>
          </cell>
        </row>
        <row r="248">
          <cell r="B248" t="str">
            <v/>
          </cell>
        </row>
        <row r="249">
          <cell r="B249" t="str">
            <v>VK220-3</v>
          </cell>
          <cell r="C249" t="str">
            <v>標準ｼｽﾃﾑｾｯﾄ</v>
          </cell>
          <cell r="D249" t="str">
            <v>VK220標準ｾｯﾄ3</v>
          </cell>
          <cell r="E249" t="str">
            <v>A</v>
          </cell>
          <cell r="F249">
            <v>1</v>
          </cell>
          <cell r="J249" t="str">
            <v>合計</v>
          </cell>
          <cell r="K249">
            <v>2155</v>
          </cell>
        </row>
        <row r="250">
          <cell r="B250" t="str">
            <v/>
          </cell>
          <cell r="C250" t="str">
            <v xml:space="preserve"> </v>
          </cell>
          <cell r="D250" t="str">
            <v xml:space="preserve"> </v>
          </cell>
          <cell r="E250" t="str">
            <v xml:space="preserve"> </v>
          </cell>
          <cell r="F250" t="str">
            <v xml:space="preserve"> </v>
          </cell>
          <cell r="G250" t="str">
            <v>HT-3360-VK221</v>
          </cell>
          <cell r="H250">
            <v>1</v>
          </cell>
          <cell r="I250">
            <v>323</v>
          </cell>
          <cell r="J250" t="str">
            <v>VK220 1WAY</v>
          </cell>
          <cell r="K250">
            <v>1036</v>
          </cell>
        </row>
        <row r="251">
          <cell r="B251" t="str">
            <v/>
          </cell>
          <cell r="G251" t="str">
            <v>HT-F3360-KM02N</v>
          </cell>
          <cell r="H251">
            <v>1</v>
          </cell>
          <cell r="I251">
            <v>323</v>
          </cell>
          <cell r="J251" t="str">
            <v>ﾅｲｿﾞｳ 128MB ﾒﾓﾘ</v>
          </cell>
          <cell r="K251">
            <v>239</v>
          </cell>
        </row>
        <row r="252">
          <cell r="B252" t="str">
            <v/>
          </cell>
          <cell r="G252" t="str">
            <v>HT-F4098-JDH11</v>
          </cell>
          <cell r="H252">
            <v>1</v>
          </cell>
          <cell r="I252">
            <v>323</v>
          </cell>
          <cell r="J252" t="str">
            <v>FW HD 2GB</v>
          </cell>
          <cell r="K252">
            <v>176</v>
          </cell>
        </row>
        <row r="253">
          <cell r="B253" t="str">
            <v/>
          </cell>
          <cell r="G253" t="str">
            <v>HT-F3360-NSC03N</v>
          </cell>
          <cell r="H253">
            <v>1</v>
          </cell>
          <cell r="I253">
            <v>323</v>
          </cell>
          <cell r="J253" t="str">
            <v>12x CD-ROM</v>
          </cell>
          <cell r="K253">
            <v>88</v>
          </cell>
        </row>
        <row r="254">
          <cell r="B254" t="str">
            <v/>
          </cell>
          <cell r="G254" t="str">
            <v>HT-F3360-NSD02A</v>
          </cell>
          <cell r="H254">
            <v>1</v>
          </cell>
          <cell r="I254">
            <v>323</v>
          </cell>
          <cell r="J254" t="str">
            <v>2-16GB DDS-2/DAT</v>
          </cell>
          <cell r="K254">
            <v>290</v>
          </cell>
        </row>
        <row r="255">
          <cell r="B255" t="str">
            <v/>
          </cell>
          <cell r="G255" t="str">
            <v>HT-F3360-CN2</v>
          </cell>
          <cell r="H255">
            <v>1</v>
          </cell>
          <cell r="I255">
            <v>323</v>
          </cell>
          <cell r="J255" t="str">
            <v>Xｺﾝｿｰﾙ</v>
          </cell>
          <cell r="K255">
            <v>264</v>
          </cell>
        </row>
        <row r="256">
          <cell r="B256" t="str">
            <v/>
          </cell>
          <cell r="G256" t="str">
            <v>HT-4496-E2J</v>
          </cell>
          <cell r="H256">
            <v>1</v>
          </cell>
          <cell r="I256">
            <v>323</v>
          </cell>
          <cell r="J256" t="str">
            <v>15ｲﾝﾁﾓﾆﾀ</v>
          </cell>
          <cell r="K256">
            <v>62</v>
          </cell>
        </row>
        <row r="257">
          <cell r="B257" t="str">
            <v/>
          </cell>
          <cell r="G257" t="str">
            <v>RT-11D11-X01</v>
          </cell>
          <cell r="H257">
            <v>1</v>
          </cell>
          <cell r="I257">
            <v>333</v>
          </cell>
          <cell r="J257" t="str">
            <v>HP-UX10.20</v>
          </cell>
          <cell r="K257">
            <v>0</v>
          </cell>
        </row>
        <row r="258">
          <cell r="B258" t="str">
            <v/>
          </cell>
        </row>
        <row r="259">
          <cell r="B259" t="str">
            <v>VK230</v>
          </cell>
          <cell r="C259" t="str">
            <v>標準ｼｽﾃﾑｾｯﾄ</v>
          </cell>
          <cell r="D259" t="str">
            <v>VK230標準ｾｯﾄ1</v>
          </cell>
          <cell r="E259" t="str">
            <v>A</v>
          </cell>
          <cell r="F259">
            <v>1</v>
          </cell>
          <cell r="G259" t="str">
            <v/>
          </cell>
          <cell r="J259" t="str">
            <v>合計</v>
          </cell>
          <cell r="K259">
            <v>3197</v>
          </cell>
        </row>
        <row r="260">
          <cell r="B260" t="str">
            <v/>
          </cell>
          <cell r="G260" t="str">
            <v>HT-3360-VK23A</v>
          </cell>
          <cell r="H260">
            <v>1</v>
          </cell>
          <cell r="I260">
            <v>323</v>
          </cell>
          <cell r="J260" t="str">
            <v>VK230 1WAY</v>
          </cell>
          <cell r="K260">
            <v>2126</v>
          </cell>
        </row>
        <row r="261">
          <cell r="B261" t="str">
            <v/>
          </cell>
          <cell r="G261" t="str">
            <v>HT-F3360-KM02N</v>
          </cell>
          <cell r="H261">
            <v>1</v>
          </cell>
          <cell r="I261">
            <v>323</v>
          </cell>
          <cell r="J261" t="str">
            <v>ﾅｲｿﾞｳ 128MB ﾒﾓﾘ</v>
          </cell>
          <cell r="K261">
            <v>312</v>
          </cell>
        </row>
        <row r="262">
          <cell r="B262" t="str">
            <v/>
          </cell>
          <cell r="G262" t="str">
            <v>HT-F3360-KH02B</v>
          </cell>
          <cell r="H262">
            <v>1</v>
          </cell>
          <cell r="I262">
            <v>323</v>
          </cell>
          <cell r="J262" t="str">
            <v>FW HD 2GB</v>
          </cell>
          <cell r="K262">
            <v>212</v>
          </cell>
        </row>
        <row r="263">
          <cell r="B263" t="str">
            <v/>
          </cell>
          <cell r="G263" t="str">
            <v>HT-F3360-NSD02A</v>
          </cell>
          <cell r="H263">
            <v>1</v>
          </cell>
          <cell r="I263">
            <v>323</v>
          </cell>
          <cell r="J263" t="str">
            <v>2-16GB DDS-2/DAT</v>
          </cell>
          <cell r="K263">
            <v>259</v>
          </cell>
        </row>
        <row r="264">
          <cell r="B264" t="str">
            <v/>
          </cell>
          <cell r="G264" t="str">
            <v>HT-F3360-CN1</v>
          </cell>
          <cell r="H264">
            <v>1</v>
          </cell>
          <cell r="I264">
            <v>323</v>
          </cell>
          <cell r="J264" t="str">
            <v>Xｺﾝｿｰﾙ</v>
          </cell>
          <cell r="K264">
            <v>226</v>
          </cell>
        </row>
        <row r="265">
          <cell r="B265" t="str">
            <v/>
          </cell>
          <cell r="G265" t="str">
            <v>HT-4496-E2J</v>
          </cell>
          <cell r="H265">
            <v>1</v>
          </cell>
          <cell r="I265">
            <v>323</v>
          </cell>
          <cell r="J265" t="str">
            <v>15ｲﾝﾁﾓﾆﾀ</v>
          </cell>
          <cell r="K265">
            <v>62</v>
          </cell>
        </row>
        <row r="266">
          <cell r="B266" t="str">
            <v/>
          </cell>
          <cell r="G266" t="str">
            <v>RT-11D11-X01</v>
          </cell>
          <cell r="H266">
            <v>1</v>
          </cell>
          <cell r="I266">
            <v>333</v>
          </cell>
          <cell r="J266" t="str">
            <v>HP-UX10.20</v>
          </cell>
          <cell r="K266">
            <v>0</v>
          </cell>
        </row>
        <row r="267">
          <cell r="B267" t="str">
            <v/>
          </cell>
          <cell r="G267" t="str">
            <v/>
          </cell>
          <cell r="J267" t="str">
            <v/>
          </cell>
        </row>
        <row r="268">
          <cell r="B268" t="str">
            <v>VK230-2</v>
          </cell>
          <cell r="C268" t="str">
            <v>標準ｼｽﾃﾑｾｯﾄ</v>
          </cell>
          <cell r="D268" t="str">
            <v>VK230標準ｾｯﾄ2</v>
          </cell>
          <cell r="E268" t="str">
            <v>A</v>
          </cell>
          <cell r="F268">
            <v>1</v>
          </cell>
          <cell r="J268" t="str">
            <v>合計</v>
          </cell>
          <cell r="K268">
            <v>3197</v>
          </cell>
        </row>
        <row r="269">
          <cell r="B269" t="str">
            <v/>
          </cell>
          <cell r="G269" t="str">
            <v>HT-3360-VK231</v>
          </cell>
          <cell r="H269">
            <v>1</v>
          </cell>
          <cell r="I269">
            <v>323</v>
          </cell>
          <cell r="J269" t="str">
            <v>VK230 1WAY</v>
          </cell>
          <cell r="K269">
            <v>2048</v>
          </cell>
        </row>
        <row r="270">
          <cell r="B270" t="str">
            <v/>
          </cell>
          <cell r="G270" t="str">
            <v>HT-F3360-KM02N</v>
          </cell>
          <cell r="H270">
            <v>1</v>
          </cell>
          <cell r="I270">
            <v>323</v>
          </cell>
          <cell r="J270" t="str">
            <v>ﾅｲｿﾞｳ 128MB ﾒﾓﾘ</v>
          </cell>
          <cell r="K270">
            <v>312</v>
          </cell>
        </row>
        <row r="271">
          <cell r="B271" t="str">
            <v/>
          </cell>
          <cell r="G271" t="str">
            <v>HT-F4098-JDH11</v>
          </cell>
          <cell r="H271">
            <v>1</v>
          </cell>
          <cell r="I271">
            <v>323</v>
          </cell>
          <cell r="J271" t="str">
            <v>FW HD 2GB</v>
          </cell>
          <cell r="K271">
            <v>212</v>
          </cell>
        </row>
        <row r="272">
          <cell r="B272" t="str">
            <v/>
          </cell>
          <cell r="G272" t="str">
            <v>HT-F3360-NSC03N</v>
          </cell>
          <cell r="H272">
            <v>1</v>
          </cell>
          <cell r="I272">
            <v>323</v>
          </cell>
          <cell r="J272" t="str">
            <v>12x CD-ROM</v>
          </cell>
          <cell r="K272">
            <v>78</v>
          </cell>
        </row>
        <row r="273">
          <cell r="B273" t="str">
            <v/>
          </cell>
          <cell r="G273" t="str">
            <v>HT-F3360-NSD02A</v>
          </cell>
          <cell r="H273">
            <v>1</v>
          </cell>
          <cell r="I273">
            <v>323</v>
          </cell>
          <cell r="J273" t="str">
            <v>2-16GB DDS-2/DAT</v>
          </cell>
          <cell r="K273">
            <v>259</v>
          </cell>
        </row>
        <row r="274">
          <cell r="B274" t="str">
            <v/>
          </cell>
          <cell r="G274" t="str">
            <v>HT-F3360-CN1</v>
          </cell>
          <cell r="H274">
            <v>1</v>
          </cell>
          <cell r="I274">
            <v>323</v>
          </cell>
          <cell r="J274" t="str">
            <v>Xｺﾝｿｰﾙ</v>
          </cell>
          <cell r="K274">
            <v>226</v>
          </cell>
        </row>
        <row r="275">
          <cell r="B275" t="str">
            <v/>
          </cell>
          <cell r="G275" t="str">
            <v>HT-4496-E2J</v>
          </cell>
          <cell r="H275">
            <v>1</v>
          </cell>
          <cell r="I275">
            <v>323</v>
          </cell>
          <cell r="J275" t="str">
            <v>15ｲﾝﾁﾓﾆﾀ</v>
          </cell>
          <cell r="K275">
            <v>62</v>
          </cell>
        </row>
        <row r="276">
          <cell r="B276" t="str">
            <v/>
          </cell>
          <cell r="G276" t="str">
            <v>RT-11D11-X01</v>
          </cell>
          <cell r="H276">
            <v>1</v>
          </cell>
          <cell r="I276">
            <v>333</v>
          </cell>
          <cell r="J276" t="str">
            <v>HP-UX10.20</v>
          </cell>
          <cell r="K276">
            <v>0</v>
          </cell>
        </row>
        <row r="277">
          <cell r="B277" t="str">
            <v/>
          </cell>
        </row>
        <row r="278">
          <cell r="B278" t="str">
            <v>VK230-3</v>
          </cell>
          <cell r="C278" t="str">
            <v>標準ｼｽﾃﾑｾｯﾄ</v>
          </cell>
          <cell r="D278" t="str">
            <v>VK230標準ｾｯﾄ3</v>
          </cell>
          <cell r="E278" t="str">
            <v>A</v>
          </cell>
          <cell r="F278">
            <v>1</v>
          </cell>
          <cell r="J278" t="str">
            <v>合計</v>
          </cell>
          <cell r="K278">
            <v>2999</v>
          </cell>
        </row>
        <row r="279">
          <cell r="B279" t="str">
            <v/>
          </cell>
          <cell r="C279" t="str">
            <v xml:space="preserve"> </v>
          </cell>
          <cell r="D279" t="str">
            <v xml:space="preserve"> </v>
          </cell>
          <cell r="E279" t="str">
            <v xml:space="preserve"> </v>
          </cell>
          <cell r="F279" t="str">
            <v xml:space="preserve"> </v>
          </cell>
          <cell r="G279" t="str">
            <v>HT-3360-VK231</v>
          </cell>
          <cell r="H279">
            <v>1</v>
          </cell>
          <cell r="I279">
            <v>323</v>
          </cell>
          <cell r="J279" t="str">
            <v>VK230 1WAY</v>
          </cell>
          <cell r="K279">
            <v>1880</v>
          </cell>
        </row>
        <row r="280">
          <cell r="B280" t="str">
            <v/>
          </cell>
          <cell r="G280" t="str">
            <v>HT-F3360-KM02N</v>
          </cell>
          <cell r="H280">
            <v>1</v>
          </cell>
          <cell r="I280">
            <v>323</v>
          </cell>
          <cell r="J280" t="str">
            <v>ﾅｲｿﾞｳ 128MB ﾒﾓﾘ</v>
          </cell>
          <cell r="K280">
            <v>239</v>
          </cell>
        </row>
        <row r="281">
          <cell r="B281" t="str">
            <v/>
          </cell>
          <cell r="G281" t="str">
            <v>HT-F4098-JDH11</v>
          </cell>
          <cell r="H281">
            <v>1</v>
          </cell>
          <cell r="I281">
            <v>323</v>
          </cell>
          <cell r="J281" t="str">
            <v>FW HD 2GB</v>
          </cell>
          <cell r="K281">
            <v>176</v>
          </cell>
        </row>
        <row r="282">
          <cell r="B282" t="str">
            <v/>
          </cell>
          <cell r="G282" t="str">
            <v>HT-F3360-NSC03N</v>
          </cell>
          <cell r="H282">
            <v>1</v>
          </cell>
          <cell r="I282">
            <v>323</v>
          </cell>
          <cell r="J282" t="str">
            <v>12x CD-ROM</v>
          </cell>
          <cell r="K282">
            <v>88</v>
          </cell>
        </row>
        <row r="283">
          <cell r="B283" t="str">
            <v/>
          </cell>
          <cell r="G283" t="str">
            <v>HT-F3360-NSD02A</v>
          </cell>
          <cell r="H283">
            <v>1</v>
          </cell>
          <cell r="I283">
            <v>323</v>
          </cell>
          <cell r="J283" t="str">
            <v>2-16GB DDS-2/DAT</v>
          </cell>
          <cell r="K283">
            <v>290</v>
          </cell>
        </row>
        <row r="284">
          <cell r="B284" t="str">
            <v/>
          </cell>
          <cell r="G284" t="str">
            <v>HT-F3360-CN2</v>
          </cell>
          <cell r="H284">
            <v>1</v>
          </cell>
          <cell r="I284">
            <v>323</v>
          </cell>
          <cell r="J284" t="str">
            <v>Xｺﾝｿｰﾙ</v>
          </cell>
          <cell r="K284">
            <v>264</v>
          </cell>
        </row>
        <row r="285">
          <cell r="B285" t="str">
            <v/>
          </cell>
          <cell r="G285" t="str">
            <v>HT-4496-E2J</v>
          </cell>
          <cell r="H285">
            <v>1</v>
          </cell>
          <cell r="I285">
            <v>323</v>
          </cell>
          <cell r="J285" t="str">
            <v>15ｲﾝﾁﾓﾆﾀ</v>
          </cell>
          <cell r="K285">
            <v>62</v>
          </cell>
        </row>
        <row r="286">
          <cell r="B286" t="str">
            <v/>
          </cell>
          <cell r="G286" t="str">
            <v>RT-11D11-X01</v>
          </cell>
          <cell r="H286">
            <v>1</v>
          </cell>
          <cell r="I286">
            <v>333</v>
          </cell>
          <cell r="J286" t="str">
            <v>HP-UX10.20</v>
          </cell>
          <cell r="K286">
            <v>0</v>
          </cell>
        </row>
        <row r="287">
          <cell r="B287" t="str">
            <v/>
          </cell>
        </row>
        <row r="288">
          <cell r="B288" t="str">
            <v>VK250/1-1</v>
          </cell>
          <cell r="C288" t="str">
            <v>標準ｼｽﾃﾑｾｯﾄ</v>
          </cell>
          <cell r="D288" t="str">
            <v>VK250/1標準ｾｯﾄ1</v>
          </cell>
          <cell r="E288" t="str">
            <v>A</v>
          </cell>
          <cell r="F288">
            <v>1</v>
          </cell>
          <cell r="G288" t="str">
            <v/>
          </cell>
          <cell r="J288" t="str">
            <v>合計</v>
          </cell>
          <cell r="K288">
            <v>2848</v>
          </cell>
        </row>
        <row r="289">
          <cell r="B289" t="str">
            <v/>
          </cell>
          <cell r="G289" t="str">
            <v>HT-3360-VK25A</v>
          </cell>
          <cell r="H289" t="str">
            <v>１</v>
          </cell>
          <cell r="I289">
            <v>323</v>
          </cell>
          <cell r="J289" t="str">
            <v>VK250 1WAY 32MB</v>
          </cell>
          <cell r="K289">
            <v>1984</v>
          </cell>
        </row>
        <row r="290">
          <cell r="B290" t="str">
            <v/>
          </cell>
          <cell r="G290" t="str">
            <v>HT-F3360-EH02A</v>
          </cell>
          <cell r="H290" t="str">
            <v>１</v>
          </cell>
          <cell r="I290">
            <v>323</v>
          </cell>
          <cell r="J290" t="str">
            <v>HDD 2GB SE</v>
          </cell>
          <cell r="K290">
            <v>298</v>
          </cell>
        </row>
        <row r="291">
          <cell r="B291" t="str">
            <v/>
          </cell>
          <cell r="G291" t="str">
            <v>HT-F3360-RCN2</v>
          </cell>
          <cell r="H291" t="str">
            <v>１</v>
          </cell>
          <cell r="I291">
            <v>323</v>
          </cell>
          <cell r="J291" t="str">
            <v>ｺﾝｿｰﾙ X ﾀｰﾐﾅﾙ</v>
          </cell>
          <cell r="K291">
            <v>288</v>
          </cell>
        </row>
        <row r="292">
          <cell r="B292" t="str">
            <v/>
          </cell>
          <cell r="G292" t="str">
            <v>HT-F3360-NSD01</v>
          </cell>
          <cell r="H292" t="str">
            <v>１</v>
          </cell>
          <cell r="I292">
            <v>323</v>
          </cell>
          <cell r="J292" t="str">
            <v>ﾅｲｿﾞｳ 2-8GB DAT</v>
          </cell>
          <cell r="K292">
            <v>278</v>
          </cell>
        </row>
        <row r="293">
          <cell r="B293" t="str">
            <v/>
          </cell>
          <cell r="G293" t="str">
            <v>RT-11B11-X01</v>
          </cell>
          <cell r="H293" t="str">
            <v>１</v>
          </cell>
          <cell r="I293">
            <v>333</v>
          </cell>
          <cell r="J293" t="str">
            <v>HP-UX10.01ｲﾝｽﾄｰﾙ</v>
          </cell>
          <cell r="K293">
            <v>0</v>
          </cell>
        </row>
        <row r="294">
          <cell r="B294" t="str">
            <v/>
          </cell>
          <cell r="G294" t="str">
            <v/>
          </cell>
          <cell r="J294" t="str">
            <v/>
          </cell>
        </row>
        <row r="295">
          <cell r="B295" t="str">
            <v>VK250/1-3</v>
          </cell>
          <cell r="C295" t="str">
            <v>標準ｼｽﾃﾑｾｯﾄ</v>
          </cell>
          <cell r="D295" t="str">
            <v>VK250/1標準ｾｯﾄ3</v>
          </cell>
          <cell r="E295" t="str">
            <v>A</v>
          </cell>
          <cell r="F295">
            <v>1</v>
          </cell>
          <cell r="G295" t="str">
            <v/>
          </cell>
          <cell r="J295" t="str">
            <v>合計</v>
          </cell>
          <cell r="K295">
            <v>2848</v>
          </cell>
        </row>
        <row r="296">
          <cell r="B296" t="str">
            <v/>
          </cell>
          <cell r="G296" t="str">
            <v>HT-3360-VK25A</v>
          </cell>
          <cell r="H296" t="str">
            <v>１</v>
          </cell>
          <cell r="I296">
            <v>323</v>
          </cell>
          <cell r="J296" t="str">
            <v>VK250 1WAY 32MB</v>
          </cell>
          <cell r="K296">
            <v>1984</v>
          </cell>
        </row>
        <row r="297">
          <cell r="B297" t="str">
            <v/>
          </cell>
          <cell r="G297" t="str">
            <v>HT-F3360-EH02A</v>
          </cell>
          <cell r="H297" t="str">
            <v>１</v>
          </cell>
          <cell r="I297">
            <v>323</v>
          </cell>
          <cell r="J297" t="str">
            <v>HDD 2GB SE</v>
          </cell>
          <cell r="K297">
            <v>298</v>
          </cell>
        </row>
        <row r="298">
          <cell r="B298" t="str">
            <v/>
          </cell>
          <cell r="G298" t="str">
            <v>HT-F3360-NSD01</v>
          </cell>
          <cell r="H298" t="str">
            <v>１</v>
          </cell>
          <cell r="I298">
            <v>323</v>
          </cell>
          <cell r="J298" t="str">
            <v>ﾅｲｿﾞｳ 2-8GB DAT</v>
          </cell>
          <cell r="K298">
            <v>278</v>
          </cell>
        </row>
        <row r="299">
          <cell r="B299" t="str">
            <v/>
          </cell>
          <cell r="G299" t="str">
            <v>HT-F3360-CN1</v>
          </cell>
          <cell r="H299">
            <v>1</v>
          </cell>
          <cell r="I299">
            <v>323</v>
          </cell>
          <cell r="J299" t="str">
            <v>Xｺﾝｿｰﾙ</v>
          </cell>
          <cell r="K299">
            <v>226</v>
          </cell>
        </row>
        <row r="300">
          <cell r="B300" t="str">
            <v/>
          </cell>
          <cell r="G300" t="str">
            <v>HT-4496-E2J</v>
          </cell>
          <cell r="H300">
            <v>1</v>
          </cell>
          <cell r="I300">
            <v>323</v>
          </cell>
          <cell r="J300" t="str">
            <v>15ｲﾝﾁﾓﾆﾀ</v>
          </cell>
          <cell r="K300">
            <v>62</v>
          </cell>
        </row>
        <row r="301">
          <cell r="B301" t="str">
            <v/>
          </cell>
          <cell r="G301" t="str">
            <v>RT-11B11-X01</v>
          </cell>
          <cell r="H301" t="str">
            <v>１</v>
          </cell>
          <cell r="I301">
            <v>333</v>
          </cell>
          <cell r="J301" t="str">
            <v>HP-UX10.01ｲﾝｽﾄｰﾙ</v>
          </cell>
          <cell r="K301">
            <v>0</v>
          </cell>
        </row>
        <row r="302">
          <cell r="B302" t="str">
            <v/>
          </cell>
          <cell r="G302" t="str">
            <v/>
          </cell>
          <cell r="J302" t="str">
            <v/>
          </cell>
        </row>
        <row r="303">
          <cell r="B303" t="str">
            <v>VK250/1-5</v>
          </cell>
          <cell r="C303" t="str">
            <v>標準ｼｽﾃﾑｾｯﾄ</v>
          </cell>
          <cell r="D303" t="str">
            <v>VK250/1標準ｾｯﾄ5</v>
          </cell>
          <cell r="E303" t="str">
            <v>A</v>
          </cell>
          <cell r="F303">
            <v>1</v>
          </cell>
          <cell r="G303" t="str">
            <v/>
          </cell>
          <cell r="J303" t="str">
            <v>合計</v>
          </cell>
          <cell r="K303">
            <v>2869</v>
          </cell>
        </row>
        <row r="304">
          <cell r="B304" t="str">
            <v/>
          </cell>
          <cell r="G304" t="str">
            <v>HT-3360-VK25A</v>
          </cell>
          <cell r="H304">
            <v>1</v>
          </cell>
          <cell r="I304">
            <v>323</v>
          </cell>
          <cell r="J304" t="str">
            <v>VK250 1WAY 32MB</v>
          </cell>
          <cell r="K304">
            <v>2125</v>
          </cell>
        </row>
        <row r="305">
          <cell r="B305" t="str">
            <v/>
          </cell>
          <cell r="G305" t="str">
            <v>HT-F3360-EH02A</v>
          </cell>
          <cell r="H305">
            <v>1</v>
          </cell>
          <cell r="I305">
            <v>323</v>
          </cell>
          <cell r="J305" t="str">
            <v>HDD 2GB SE</v>
          </cell>
          <cell r="K305">
            <v>197</v>
          </cell>
        </row>
        <row r="306">
          <cell r="B306" t="str">
            <v/>
          </cell>
          <cell r="G306" t="str">
            <v>HT-F3360-NSD02A</v>
          </cell>
          <cell r="H306">
            <v>1</v>
          </cell>
          <cell r="I306">
            <v>323</v>
          </cell>
          <cell r="J306" t="str">
            <v>2-16GB DDS-2/DAT</v>
          </cell>
          <cell r="K306">
            <v>259</v>
          </cell>
        </row>
        <row r="307">
          <cell r="B307" t="str">
            <v/>
          </cell>
          <cell r="G307" t="str">
            <v>HT-F3360-CN1</v>
          </cell>
          <cell r="H307">
            <v>1</v>
          </cell>
          <cell r="I307">
            <v>323</v>
          </cell>
          <cell r="J307" t="str">
            <v>Xｺﾝｿｰﾙ</v>
          </cell>
          <cell r="K307">
            <v>226</v>
          </cell>
        </row>
        <row r="308">
          <cell r="B308" t="str">
            <v/>
          </cell>
          <cell r="G308" t="str">
            <v>HT-4496-E2J</v>
          </cell>
          <cell r="H308">
            <v>1</v>
          </cell>
          <cell r="I308">
            <v>323</v>
          </cell>
          <cell r="J308" t="str">
            <v>15ｲﾝﾁﾓﾆﾀ</v>
          </cell>
          <cell r="K308">
            <v>62</v>
          </cell>
        </row>
        <row r="309">
          <cell r="B309" t="str">
            <v/>
          </cell>
          <cell r="G309" t="str">
            <v>RT-11D11-X01</v>
          </cell>
          <cell r="H309">
            <v>1</v>
          </cell>
          <cell r="I309">
            <v>333</v>
          </cell>
          <cell r="J309" t="str">
            <v>HP-UX10.20ｲﾝｽﾄｰﾙ</v>
          </cell>
          <cell r="K309">
            <v>0</v>
          </cell>
        </row>
        <row r="310">
          <cell r="B310" t="str">
            <v/>
          </cell>
          <cell r="G310" t="str">
            <v/>
          </cell>
          <cell r="J310" t="str">
            <v/>
          </cell>
        </row>
        <row r="311">
          <cell r="B311" t="str">
            <v>VK250/1-2</v>
          </cell>
          <cell r="C311" t="str">
            <v>標準ｼｽﾃﾑｾｯﾄ</v>
          </cell>
          <cell r="D311" t="str">
            <v>VK250/1標準ｾｯﾄ2</v>
          </cell>
          <cell r="E311" t="str">
            <v>A</v>
          </cell>
          <cell r="F311">
            <v>1</v>
          </cell>
          <cell r="G311" t="str">
            <v/>
          </cell>
          <cell r="J311" t="str">
            <v>合計</v>
          </cell>
          <cell r="K311">
            <v>3885</v>
          </cell>
        </row>
        <row r="312">
          <cell r="B312" t="str">
            <v/>
          </cell>
          <cell r="G312" t="str">
            <v>HT-3360-VK25B</v>
          </cell>
          <cell r="H312" t="str">
            <v>１</v>
          </cell>
          <cell r="I312">
            <v>323</v>
          </cell>
          <cell r="J312" t="str">
            <v>VK250 1WAY 128MB</v>
          </cell>
          <cell r="K312">
            <v>3065</v>
          </cell>
        </row>
        <row r="313">
          <cell r="B313" t="str">
            <v/>
          </cell>
          <cell r="G313" t="str">
            <v>HT-F3360-KH02B</v>
          </cell>
          <cell r="H313" t="str">
            <v>１</v>
          </cell>
          <cell r="I313">
            <v>323</v>
          </cell>
          <cell r="J313" t="str">
            <v>HDD 2GB FWD</v>
          </cell>
          <cell r="K313">
            <v>254</v>
          </cell>
        </row>
        <row r="314">
          <cell r="B314" t="str">
            <v/>
          </cell>
          <cell r="G314" t="str">
            <v>HT-F3360-RCN2</v>
          </cell>
          <cell r="H314" t="str">
            <v>１</v>
          </cell>
          <cell r="I314">
            <v>323</v>
          </cell>
          <cell r="J314" t="str">
            <v>ｺﾝｿｰﾙ X ﾀｰﾐﾅﾙ</v>
          </cell>
          <cell r="K314">
            <v>288</v>
          </cell>
        </row>
        <row r="315">
          <cell r="B315" t="str">
            <v/>
          </cell>
          <cell r="G315" t="str">
            <v>HT-F3360-NSD01</v>
          </cell>
          <cell r="H315" t="str">
            <v>１</v>
          </cell>
          <cell r="I315">
            <v>323</v>
          </cell>
          <cell r="J315" t="str">
            <v>ﾅｲｿﾞｳ 2-8GB DAT</v>
          </cell>
          <cell r="K315">
            <v>278</v>
          </cell>
        </row>
        <row r="316">
          <cell r="B316" t="str">
            <v/>
          </cell>
          <cell r="G316" t="str">
            <v>RT-11B11-X01</v>
          </cell>
          <cell r="H316" t="str">
            <v>１</v>
          </cell>
          <cell r="I316">
            <v>333</v>
          </cell>
          <cell r="J316" t="str">
            <v>HP-UX10.01ｲﾝｽﾄｰﾙ</v>
          </cell>
          <cell r="K316">
            <v>0</v>
          </cell>
        </row>
        <row r="317">
          <cell r="B317" t="str">
            <v/>
          </cell>
          <cell r="G317" t="str">
            <v/>
          </cell>
          <cell r="J317" t="str">
            <v/>
          </cell>
        </row>
        <row r="318">
          <cell r="B318" t="str">
            <v>VK250/1-4</v>
          </cell>
          <cell r="C318" t="str">
            <v>標準ｼｽﾃﾑｾｯﾄ</v>
          </cell>
          <cell r="D318" t="str">
            <v>VK250/1標準ｾｯﾄ4</v>
          </cell>
          <cell r="E318" t="str">
            <v>A</v>
          </cell>
          <cell r="F318">
            <v>1</v>
          </cell>
          <cell r="G318" t="str">
            <v/>
          </cell>
          <cell r="J318" t="str">
            <v>合計</v>
          </cell>
          <cell r="K318">
            <v>3885</v>
          </cell>
        </row>
        <row r="319">
          <cell r="B319" t="str">
            <v/>
          </cell>
          <cell r="G319" t="str">
            <v>HT-3360-VK25B</v>
          </cell>
          <cell r="H319" t="str">
            <v>１</v>
          </cell>
          <cell r="I319">
            <v>323</v>
          </cell>
          <cell r="J319" t="str">
            <v>VK250 1WAY 128MB</v>
          </cell>
          <cell r="K319">
            <v>3065</v>
          </cell>
        </row>
        <row r="320">
          <cell r="B320" t="str">
            <v/>
          </cell>
          <cell r="G320" t="str">
            <v>HT-F3360-KH02B</v>
          </cell>
          <cell r="H320" t="str">
            <v>１</v>
          </cell>
          <cell r="I320">
            <v>323</v>
          </cell>
          <cell r="J320" t="str">
            <v>HDD 2GB FWD</v>
          </cell>
          <cell r="K320">
            <v>254</v>
          </cell>
        </row>
        <row r="321">
          <cell r="B321" t="str">
            <v/>
          </cell>
          <cell r="G321" t="str">
            <v>HT-F3360-NSD01</v>
          </cell>
          <cell r="H321" t="str">
            <v>１</v>
          </cell>
          <cell r="I321">
            <v>323</v>
          </cell>
          <cell r="J321" t="str">
            <v>ﾅｲｿﾞｳ 2-8GB DAT</v>
          </cell>
          <cell r="K321">
            <v>278</v>
          </cell>
        </row>
        <row r="322">
          <cell r="B322" t="str">
            <v/>
          </cell>
          <cell r="G322" t="str">
            <v>HT-F3360-CN1</v>
          </cell>
          <cell r="H322">
            <v>1</v>
          </cell>
          <cell r="I322">
            <v>323</v>
          </cell>
          <cell r="J322" t="str">
            <v>Xｺﾝｿｰﾙ</v>
          </cell>
          <cell r="K322">
            <v>226</v>
          </cell>
        </row>
        <row r="323">
          <cell r="B323" t="str">
            <v/>
          </cell>
          <cell r="G323" t="str">
            <v>HT-4496-E2J</v>
          </cell>
          <cell r="H323">
            <v>1</v>
          </cell>
          <cell r="I323">
            <v>323</v>
          </cell>
          <cell r="J323" t="str">
            <v>15ｲﾝﾁﾓﾆﾀ</v>
          </cell>
          <cell r="K323">
            <v>62</v>
          </cell>
        </row>
        <row r="324">
          <cell r="B324" t="str">
            <v/>
          </cell>
          <cell r="G324" t="str">
            <v>RT-11B11-X01</v>
          </cell>
          <cell r="H324" t="str">
            <v>１</v>
          </cell>
          <cell r="I324">
            <v>333</v>
          </cell>
          <cell r="J324" t="str">
            <v>HP-UX10.01ｲﾝｽﾄｰﾙ</v>
          </cell>
          <cell r="K324">
            <v>0</v>
          </cell>
        </row>
        <row r="325">
          <cell r="B325" t="str">
            <v/>
          </cell>
          <cell r="G325" t="str">
            <v/>
          </cell>
          <cell r="J325" t="str">
            <v/>
          </cell>
        </row>
        <row r="326">
          <cell r="B326" t="str">
            <v>VK250/1-6</v>
          </cell>
          <cell r="C326" t="str">
            <v>標準ｼｽﾃﾑｾｯﾄ</v>
          </cell>
          <cell r="D326" t="str">
            <v>VK250/1標準ｾｯﾄ6</v>
          </cell>
          <cell r="E326" t="str">
            <v>A</v>
          </cell>
          <cell r="F326">
            <v>1</v>
          </cell>
          <cell r="G326" t="str">
            <v/>
          </cell>
          <cell r="J326" t="str">
            <v>合計</v>
          </cell>
          <cell r="K326">
            <v>3472</v>
          </cell>
        </row>
        <row r="327">
          <cell r="B327" t="str">
            <v/>
          </cell>
          <cell r="G327" t="str">
            <v>HT-3360-VK25B</v>
          </cell>
          <cell r="H327">
            <v>1</v>
          </cell>
          <cell r="I327">
            <v>323</v>
          </cell>
          <cell r="J327" t="str">
            <v>VK250 1WAY 128MB</v>
          </cell>
          <cell r="K327">
            <v>2713</v>
          </cell>
        </row>
        <row r="328">
          <cell r="B328" t="str">
            <v/>
          </cell>
          <cell r="G328" t="str">
            <v>HT-F3360-KH02B</v>
          </cell>
          <cell r="H328">
            <v>1</v>
          </cell>
          <cell r="I328">
            <v>323</v>
          </cell>
          <cell r="J328" t="str">
            <v>HDD 2GB FWD</v>
          </cell>
          <cell r="K328">
            <v>212</v>
          </cell>
        </row>
        <row r="329">
          <cell r="B329" t="str">
            <v/>
          </cell>
          <cell r="G329" t="str">
            <v>HT-F3360-NSD02A</v>
          </cell>
          <cell r="H329">
            <v>1</v>
          </cell>
          <cell r="I329">
            <v>323</v>
          </cell>
          <cell r="J329" t="str">
            <v>2-16GB DDS-2/DAT</v>
          </cell>
          <cell r="K329">
            <v>259</v>
          </cell>
        </row>
        <row r="330">
          <cell r="B330" t="str">
            <v/>
          </cell>
          <cell r="G330" t="str">
            <v>HT-F3360-CN1</v>
          </cell>
          <cell r="H330">
            <v>1</v>
          </cell>
          <cell r="I330">
            <v>323</v>
          </cell>
          <cell r="J330" t="str">
            <v>Xｺﾝｿｰﾙ</v>
          </cell>
          <cell r="K330">
            <v>226</v>
          </cell>
        </row>
        <row r="331">
          <cell r="B331" t="str">
            <v/>
          </cell>
          <cell r="G331" t="str">
            <v>HT-4496-E2J</v>
          </cell>
          <cell r="H331">
            <v>1</v>
          </cell>
          <cell r="I331">
            <v>323</v>
          </cell>
          <cell r="J331" t="str">
            <v>15ｲﾝﾁﾓﾆﾀ</v>
          </cell>
          <cell r="K331">
            <v>62</v>
          </cell>
        </row>
        <row r="332">
          <cell r="B332" t="str">
            <v/>
          </cell>
          <cell r="G332" t="str">
            <v>RT-11D11-X01</v>
          </cell>
          <cell r="H332">
            <v>1</v>
          </cell>
          <cell r="I332">
            <v>333</v>
          </cell>
          <cell r="J332" t="str">
            <v>HP-UX10.20ｲﾝｽﾄｰﾙ</v>
          </cell>
          <cell r="K332">
            <v>0</v>
          </cell>
        </row>
        <row r="333">
          <cell r="B333" t="str">
            <v/>
          </cell>
          <cell r="G333" t="str">
            <v/>
          </cell>
          <cell r="J333" t="str">
            <v/>
          </cell>
        </row>
        <row r="334">
          <cell r="B334" t="str">
            <v>VK250/1-7</v>
          </cell>
          <cell r="C334" t="str">
            <v>標準ｼｽﾃﾑｾｯﾄ</v>
          </cell>
          <cell r="D334" t="str">
            <v>VK250/1標準ｾｯﾄ7</v>
          </cell>
          <cell r="E334" t="str">
            <v>A</v>
          </cell>
          <cell r="F334">
            <v>1</v>
          </cell>
          <cell r="J334" t="str">
            <v>合計</v>
          </cell>
          <cell r="K334">
            <v>3472</v>
          </cell>
        </row>
        <row r="335">
          <cell r="B335" t="str">
            <v/>
          </cell>
          <cell r="G335" t="str">
            <v>HT-3360-VK251</v>
          </cell>
          <cell r="H335">
            <v>1</v>
          </cell>
          <cell r="I335">
            <v>323</v>
          </cell>
          <cell r="J335" t="str">
            <v>VK250 1WAY</v>
          </cell>
          <cell r="K335">
            <v>2106</v>
          </cell>
        </row>
        <row r="336">
          <cell r="B336" t="str">
            <v/>
          </cell>
          <cell r="G336" t="str">
            <v>HT-F3360-KM02N</v>
          </cell>
          <cell r="H336">
            <v>1</v>
          </cell>
          <cell r="I336">
            <v>323</v>
          </cell>
          <cell r="J336" t="str">
            <v>ﾅｲｿﾞｳ 128MB ﾒﾓﾘ</v>
          </cell>
          <cell r="K336">
            <v>529</v>
          </cell>
        </row>
        <row r="337">
          <cell r="B337" t="str">
            <v/>
          </cell>
          <cell r="G337" t="str">
            <v>HT-F4098-JDH11</v>
          </cell>
          <cell r="H337">
            <v>1</v>
          </cell>
          <cell r="I337">
            <v>323</v>
          </cell>
          <cell r="J337" t="str">
            <v>FW HD 2GB</v>
          </cell>
          <cell r="K337">
            <v>212</v>
          </cell>
        </row>
        <row r="338">
          <cell r="B338" t="str">
            <v/>
          </cell>
          <cell r="G338" t="str">
            <v>HT-F3360-NSC03N</v>
          </cell>
          <cell r="H338">
            <v>1</v>
          </cell>
          <cell r="I338">
            <v>323</v>
          </cell>
          <cell r="J338" t="str">
            <v>12x CD-ROM</v>
          </cell>
          <cell r="K338">
            <v>78</v>
          </cell>
        </row>
        <row r="339">
          <cell r="B339" t="str">
            <v/>
          </cell>
          <cell r="G339" t="str">
            <v>HT-F3360-NSD02A</v>
          </cell>
          <cell r="H339">
            <v>1</v>
          </cell>
          <cell r="I339">
            <v>323</v>
          </cell>
          <cell r="J339" t="str">
            <v>2-16GB DDS-2/DAT</v>
          </cell>
          <cell r="K339">
            <v>259</v>
          </cell>
        </row>
        <row r="340">
          <cell r="B340" t="str">
            <v/>
          </cell>
          <cell r="G340" t="str">
            <v>HT-F3360-CN1</v>
          </cell>
          <cell r="H340">
            <v>1</v>
          </cell>
          <cell r="I340">
            <v>323</v>
          </cell>
          <cell r="J340" t="str">
            <v>Xｺﾝｿｰﾙ</v>
          </cell>
          <cell r="K340">
            <v>226</v>
          </cell>
        </row>
        <row r="341">
          <cell r="B341" t="str">
            <v/>
          </cell>
          <cell r="G341" t="str">
            <v>HT-4496-E2J</v>
          </cell>
          <cell r="H341">
            <v>1</v>
          </cell>
          <cell r="I341">
            <v>323</v>
          </cell>
          <cell r="J341" t="str">
            <v>15ｲﾝﾁﾓﾆﾀ</v>
          </cell>
          <cell r="K341">
            <v>62</v>
          </cell>
        </row>
        <row r="342">
          <cell r="B342" t="str">
            <v/>
          </cell>
          <cell r="G342" t="str">
            <v xml:space="preserve">RT-11D11-X01    </v>
          </cell>
          <cell r="H342">
            <v>1</v>
          </cell>
          <cell r="I342">
            <v>333</v>
          </cell>
          <cell r="J342" t="str">
            <v>HP-UX10.20ｲﾝｽﾄｰﾙ</v>
          </cell>
          <cell r="K342">
            <v>0</v>
          </cell>
        </row>
        <row r="343">
          <cell r="B343" t="str">
            <v/>
          </cell>
        </row>
        <row r="344">
          <cell r="B344" t="str">
            <v>VK250/2-1</v>
          </cell>
          <cell r="C344" t="str">
            <v>標準ｼｽﾃﾑｾｯﾄ</v>
          </cell>
          <cell r="D344" t="str">
            <v>VK250/2標準ｾｯﾄ1</v>
          </cell>
          <cell r="E344" t="str">
            <v>A</v>
          </cell>
          <cell r="F344">
            <v>1</v>
          </cell>
          <cell r="G344" t="str">
            <v/>
          </cell>
          <cell r="J344" t="str">
            <v>合計</v>
          </cell>
          <cell r="K344">
            <v>4914</v>
          </cell>
        </row>
        <row r="345">
          <cell r="B345" t="str">
            <v/>
          </cell>
          <cell r="G345" t="str">
            <v>HT-3360-VK25C</v>
          </cell>
          <cell r="H345" t="str">
            <v>１</v>
          </cell>
          <cell r="I345">
            <v>323</v>
          </cell>
          <cell r="J345" t="str">
            <v>VK250 2WAY 128MB</v>
          </cell>
          <cell r="K345">
            <v>4094</v>
          </cell>
        </row>
        <row r="346">
          <cell r="B346" t="str">
            <v/>
          </cell>
          <cell r="G346" t="str">
            <v>HT-F3360-KH02B</v>
          </cell>
          <cell r="H346" t="str">
            <v>１</v>
          </cell>
          <cell r="I346">
            <v>323</v>
          </cell>
          <cell r="J346" t="str">
            <v>HDD 2GB FWD</v>
          </cell>
          <cell r="K346">
            <v>254</v>
          </cell>
        </row>
        <row r="347">
          <cell r="B347" t="str">
            <v/>
          </cell>
          <cell r="G347" t="str">
            <v>HT-F3360-RCN2</v>
          </cell>
          <cell r="H347" t="str">
            <v>１</v>
          </cell>
          <cell r="I347">
            <v>323</v>
          </cell>
          <cell r="J347" t="str">
            <v>ｺﾝｿｰﾙ X ﾀｰﾐﾅﾙ</v>
          </cell>
          <cell r="K347">
            <v>288</v>
          </cell>
        </row>
        <row r="348">
          <cell r="B348" t="str">
            <v/>
          </cell>
          <cell r="G348" t="str">
            <v>HT-F3360-NSD01</v>
          </cell>
          <cell r="H348" t="str">
            <v>１</v>
          </cell>
          <cell r="I348">
            <v>323</v>
          </cell>
          <cell r="J348" t="str">
            <v>ﾅｲｿﾞｳ 2-8GB DAT</v>
          </cell>
          <cell r="K348">
            <v>278</v>
          </cell>
        </row>
        <row r="349">
          <cell r="B349" t="str">
            <v/>
          </cell>
          <cell r="G349" t="str">
            <v>RT-11B11-X01</v>
          </cell>
          <cell r="H349" t="str">
            <v>１</v>
          </cell>
          <cell r="I349">
            <v>333</v>
          </cell>
          <cell r="J349" t="str">
            <v>HP-UX10.01ｲﾝｽﾄｰﾙ</v>
          </cell>
          <cell r="K349">
            <v>0</v>
          </cell>
        </row>
        <row r="350">
          <cell r="B350" t="str">
            <v/>
          </cell>
          <cell r="G350" t="str">
            <v/>
          </cell>
          <cell r="J350" t="str">
            <v/>
          </cell>
        </row>
        <row r="351">
          <cell r="B351" t="str">
            <v>VK250/2-2</v>
          </cell>
          <cell r="C351" t="str">
            <v>標準ｼｽﾃﾑｾｯﾄ</v>
          </cell>
          <cell r="D351" t="str">
            <v>VK250/2標準ｾｯﾄ2</v>
          </cell>
          <cell r="E351" t="str">
            <v>A</v>
          </cell>
          <cell r="F351">
            <v>1</v>
          </cell>
          <cell r="G351" t="str">
            <v/>
          </cell>
          <cell r="J351" t="str">
            <v>合計</v>
          </cell>
          <cell r="K351">
            <v>4914</v>
          </cell>
        </row>
        <row r="352">
          <cell r="B352" t="str">
            <v/>
          </cell>
          <cell r="G352" t="str">
            <v>HT-3360-VK25C</v>
          </cell>
          <cell r="H352" t="str">
            <v>１</v>
          </cell>
          <cell r="I352">
            <v>323</v>
          </cell>
          <cell r="J352" t="str">
            <v>VK250 2WAY 128MB</v>
          </cell>
          <cell r="K352">
            <v>4094</v>
          </cell>
        </row>
        <row r="353">
          <cell r="B353" t="str">
            <v/>
          </cell>
          <cell r="G353" t="str">
            <v>HT-F3360-KH02B</v>
          </cell>
          <cell r="H353" t="str">
            <v>１</v>
          </cell>
          <cell r="I353">
            <v>323</v>
          </cell>
          <cell r="J353" t="str">
            <v>HDD 2GB FWD</v>
          </cell>
          <cell r="K353">
            <v>254</v>
          </cell>
        </row>
        <row r="354">
          <cell r="B354" t="str">
            <v/>
          </cell>
          <cell r="G354" t="str">
            <v>HT-F3360-NSD01</v>
          </cell>
          <cell r="H354" t="str">
            <v>１</v>
          </cell>
          <cell r="I354">
            <v>323</v>
          </cell>
          <cell r="J354" t="str">
            <v>ﾅｲｿﾞｳ 2-8GB DAT</v>
          </cell>
          <cell r="K354">
            <v>278</v>
          </cell>
        </row>
        <row r="355">
          <cell r="B355" t="str">
            <v/>
          </cell>
          <cell r="G355" t="str">
            <v>HT-F3360-CN1</v>
          </cell>
          <cell r="H355">
            <v>1</v>
          </cell>
          <cell r="I355">
            <v>323</v>
          </cell>
          <cell r="J355" t="str">
            <v>Xｺﾝｿｰﾙ</v>
          </cell>
          <cell r="K355">
            <v>226</v>
          </cell>
        </row>
        <row r="356">
          <cell r="B356" t="str">
            <v/>
          </cell>
          <cell r="G356" t="str">
            <v>HT-4496-E2J</v>
          </cell>
          <cell r="H356">
            <v>1</v>
          </cell>
          <cell r="I356">
            <v>323</v>
          </cell>
          <cell r="J356" t="str">
            <v>15ｲﾝﾁﾓﾆﾀ</v>
          </cell>
          <cell r="K356">
            <v>62</v>
          </cell>
        </row>
        <row r="357">
          <cell r="B357" t="str">
            <v/>
          </cell>
          <cell r="G357" t="str">
            <v>RT-11B11-X01</v>
          </cell>
          <cell r="H357" t="str">
            <v>１</v>
          </cell>
          <cell r="I357">
            <v>333</v>
          </cell>
          <cell r="J357" t="str">
            <v>HP-UX10.01ｲﾝｽﾄｰﾙ</v>
          </cell>
          <cell r="K357">
            <v>0</v>
          </cell>
        </row>
        <row r="358">
          <cell r="B358" t="str">
            <v/>
          </cell>
          <cell r="G358" t="str">
            <v/>
          </cell>
          <cell r="J358" t="str">
            <v/>
          </cell>
        </row>
        <row r="359">
          <cell r="B359" t="str">
            <v>VK250/2-3</v>
          </cell>
          <cell r="C359" t="str">
            <v>標準ｼｽﾃﾑｾｯﾄ</v>
          </cell>
          <cell r="D359" t="str">
            <v>VK250/2標準ｾｯﾄ3</v>
          </cell>
          <cell r="E359" t="str">
            <v>A</v>
          </cell>
          <cell r="F359">
            <v>1</v>
          </cell>
          <cell r="G359" t="str">
            <v/>
          </cell>
          <cell r="J359" t="str">
            <v>合計</v>
          </cell>
          <cell r="K359">
            <v>4499</v>
          </cell>
        </row>
        <row r="360">
          <cell r="B360" t="str">
            <v/>
          </cell>
          <cell r="G360" t="str">
            <v>HT-3360-VK25C</v>
          </cell>
          <cell r="H360">
            <v>1</v>
          </cell>
          <cell r="I360">
            <v>323</v>
          </cell>
          <cell r="J360" t="str">
            <v>VK250 2WAY 128MB</v>
          </cell>
          <cell r="K360">
            <v>3740</v>
          </cell>
        </row>
        <row r="361">
          <cell r="B361" t="str">
            <v/>
          </cell>
          <cell r="G361" t="str">
            <v>HT-F3360-KH02B</v>
          </cell>
          <cell r="H361">
            <v>1</v>
          </cell>
          <cell r="I361">
            <v>323</v>
          </cell>
          <cell r="J361" t="str">
            <v>HDD 2GB FWD</v>
          </cell>
          <cell r="K361">
            <v>212</v>
          </cell>
        </row>
        <row r="362">
          <cell r="B362" t="str">
            <v/>
          </cell>
          <cell r="G362" t="str">
            <v>HT-F3360-NSD02A</v>
          </cell>
          <cell r="H362">
            <v>1</v>
          </cell>
          <cell r="I362">
            <v>323</v>
          </cell>
          <cell r="J362" t="str">
            <v>2-16GB DDS-2/DAT</v>
          </cell>
          <cell r="K362">
            <v>259</v>
          </cell>
        </row>
        <row r="363">
          <cell r="B363" t="str">
            <v/>
          </cell>
          <cell r="G363" t="str">
            <v>HT-F3360-CN1</v>
          </cell>
          <cell r="H363">
            <v>1</v>
          </cell>
          <cell r="I363">
            <v>323</v>
          </cell>
          <cell r="J363" t="str">
            <v>Xｺﾝｿｰﾙ</v>
          </cell>
          <cell r="K363">
            <v>226</v>
          </cell>
        </row>
        <row r="364">
          <cell r="B364" t="str">
            <v/>
          </cell>
          <cell r="G364" t="str">
            <v>HT-4496-E2J</v>
          </cell>
          <cell r="H364">
            <v>1</v>
          </cell>
          <cell r="I364">
            <v>323</v>
          </cell>
          <cell r="J364" t="str">
            <v>15ｲﾝﾁﾓﾆﾀ</v>
          </cell>
          <cell r="K364">
            <v>62</v>
          </cell>
        </row>
        <row r="365">
          <cell r="B365" t="str">
            <v/>
          </cell>
          <cell r="G365" t="str">
            <v>RT-11D11-X01</v>
          </cell>
          <cell r="H365">
            <v>1</v>
          </cell>
          <cell r="I365">
            <v>333</v>
          </cell>
          <cell r="J365" t="str">
            <v>HP-UX10.20ｲﾝｽﾄｰﾙ</v>
          </cell>
          <cell r="K365">
            <v>0</v>
          </cell>
        </row>
        <row r="366">
          <cell r="B366" t="str">
            <v/>
          </cell>
          <cell r="G366" t="str">
            <v/>
          </cell>
          <cell r="J366" t="str">
            <v/>
          </cell>
        </row>
        <row r="367">
          <cell r="B367" t="str">
            <v>VK250/2-4</v>
          </cell>
          <cell r="C367" t="str">
            <v>標準ｼｽﾃﾑｾｯﾄ</v>
          </cell>
          <cell r="D367" t="str">
            <v>VK250/2標準ｾｯﾄ4</v>
          </cell>
          <cell r="E367" t="str">
            <v>A</v>
          </cell>
          <cell r="F367">
            <v>1</v>
          </cell>
          <cell r="J367" t="str">
            <v>合計</v>
          </cell>
          <cell r="K367">
            <v>4499</v>
          </cell>
        </row>
        <row r="368">
          <cell r="B368" t="str">
            <v/>
          </cell>
          <cell r="G368" t="str">
            <v>HT-3360-VK252</v>
          </cell>
          <cell r="H368">
            <v>1</v>
          </cell>
          <cell r="I368">
            <v>323</v>
          </cell>
          <cell r="J368" t="str">
            <v>VK250 2WAY</v>
          </cell>
          <cell r="K368">
            <v>3133</v>
          </cell>
        </row>
        <row r="369">
          <cell r="B369" t="str">
            <v/>
          </cell>
          <cell r="G369" t="str">
            <v>HT-F3360-KM02N</v>
          </cell>
          <cell r="H369">
            <v>1</v>
          </cell>
          <cell r="I369">
            <v>323</v>
          </cell>
          <cell r="J369" t="str">
            <v>ﾅｲｿﾞｳ 128MB ﾒﾓﾘ</v>
          </cell>
          <cell r="K369">
            <v>529</v>
          </cell>
        </row>
        <row r="370">
          <cell r="B370" t="str">
            <v/>
          </cell>
          <cell r="G370" t="str">
            <v>HT-F4098-JDH11</v>
          </cell>
          <cell r="H370">
            <v>1</v>
          </cell>
          <cell r="I370">
            <v>323</v>
          </cell>
          <cell r="J370" t="str">
            <v>FW HD 2GB</v>
          </cell>
          <cell r="K370">
            <v>212</v>
          </cell>
        </row>
        <row r="371">
          <cell r="B371" t="str">
            <v/>
          </cell>
          <cell r="G371" t="str">
            <v>HT-F3360-NSC03N</v>
          </cell>
          <cell r="H371">
            <v>1</v>
          </cell>
          <cell r="I371">
            <v>323</v>
          </cell>
          <cell r="J371" t="str">
            <v>12x CD-ROM</v>
          </cell>
          <cell r="K371">
            <v>78</v>
          </cell>
        </row>
        <row r="372">
          <cell r="B372" t="str">
            <v/>
          </cell>
          <cell r="G372" t="str">
            <v>HT-F3360-NSD02A</v>
          </cell>
          <cell r="H372">
            <v>1</v>
          </cell>
          <cell r="I372">
            <v>323</v>
          </cell>
          <cell r="J372" t="str">
            <v>2-16GB DDS-2/DAT</v>
          </cell>
          <cell r="K372">
            <v>259</v>
          </cell>
        </row>
        <row r="373">
          <cell r="B373" t="str">
            <v/>
          </cell>
          <cell r="G373" t="str">
            <v>HT-F3360-CN1</v>
          </cell>
          <cell r="H373">
            <v>1</v>
          </cell>
          <cell r="I373">
            <v>323</v>
          </cell>
          <cell r="J373" t="str">
            <v>Xｺﾝｿｰﾙ</v>
          </cell>
          <cell r="K373">
            <v>226</v>
          </cell>
        </row>
        <row r="374">
          <cell r="B374" t="str">
            <v/>
          </cell>
          <cell r="G374" t="str">
            <v>HT-4496-E2J</v>
          </cell>
          <cell r="H374">
            <v>1</v>
          </cell>
          <cell r="I374">
            <v>323</v>
          </cell>
          <cell r="J374" t="str">
            <v>15ｲﾝﾁﾓﾆﾀ</v>
          </cell>
          <cell r="K374">
            <v>62</v>
          </cell>
        </row>
        <row r="375">
          <cell r="B375" t="str">
            <v/>
          </cell>
          <cell r="G375" t="str">
            <v xml:space="preserve">RT-11D11-X01    </v>
          </cell>
          <cell r="H375">
            <v>1</v>
          </cell>
          <cell r="I375">
            <v>333</v>
          </cell>
          <cell r="J375" t="str">
            <v>HP-UX10.20ｲﾝｽﾄｰﾙ</v>
          </cell>
          <cell r="K375">
            <v>0</v>
          </cell>
        </row>
        <row r="376">
          <cell r="B376" t="str">
            <v/>
          </cell>
        </row>
        <row r="377">
          <cell r="B377" t="str">
            <v>VK260/2-1</v>
          </cell>
          <cell r="C377" t="str">
            <v>標準ｼｽﾃﾑｾｯﾄ</v>
          </cell>
          <cell r="D377" t="str">
            <v>VK260/2標準ｾｯﾄ1</v>
          </cell>
          <cell r="E377" t="str">
            <v>A</v>
          </cell>
          <cell r="F377">
            <v>1</v>
          </cell>
          <cell r="G377" t="str">
            <v/>
          </cell>
          <cell r="J377" t="str">
            <v>合計</v>
          </cell>
          <cell r="K377">
            <v>5736</v>
          </cell>
        </row>
        <row r="378">
          <cell r="B378" t="str">
            <v/>
          </cell>
          <cell r="G378" t="str">
            <v>HT-3360-VK26C</v>
          </cell>
          <cell r="H378" t="str">
            <v>１</v>
          </cell>
          <cell r="I378">
            <v>323</v>
          </cell>
          <cell r="J378" t="str">
            <v>VK260 2WAY 128MB</v>
          </cell>
          <cell r="K378">
            <v>4916</v>
          </cell>
        </row>
        <row r="379">
          <cell r="B379" t="str">
            <v/>
          </cell>
          <cell r="G379" t="str">
            <v>HT-F3360-KH02B</v>
          </cell>
          <cell r="H379" t="str">
            <v>１</v>
          </cell>
          <cell r="I379">
            <v>323</v>
          </cell>
          <cell r="J379" t="str">
            <v>HDD 2GB FWD</v>
          </cell>
          <cell r="K379">
            <v>254</v>
          </cell>
        </row>
        <row r="380">
          <cell r="B380" t="str">
            <v/>
          </cell>
          <cell r="G380" t="str">
            <v>HT-F3360-RCN2</v>
          </cell>
          <cell r="H380" t="str">
            <v>１</v>
          </cell>
          <cell r="I380">
            <v>323</v>
          </cell>
          <cell r="J380" t="str">
            <v>ｺﾝｿｰﾙ X ﾀｰﾐﾅﾙ</v>
          </cell>
          <cell r="K380">
            <v>288</v>
          </cell>
        </row>
        <row r="381">
          <cell r="B381" t="str">
            <v/>
          </cell>
          <cell r="G381" t="str">
            <v>HT-F3360-NSD01</v>
          </cell>
          <cell r="H381" t="str">
            <v>１</v>
          </cell>
          <cell r="I381">
            <v>323</v>
          </cell>
          <cell r="J381" t="str">
            <v>ﾅｲｿﾞｳ 2-8GB DAT</v>
          </cell>
          <cell r="K381">
            <v>278</v>
          </cell>
        </row>
        <row r="382">
          <cell r="B382" t="str">
            <v/>
          </cell>
          <cell r="G382" t="str">
            <v>RT-11C11-X01</v>
          </cell>
          <cell r="H382" t="str">
            <v>１</v>
          </cell>
          <cell r="I382">
            <v>333</v>
          </cell>
          <cell r="J382" t="str">
            <v>HP-UX10.10ｲﾝｽﾄｰﾙ</v>
          </cell>
          <cell r="K382">
            <v>0</v>
          </cell>
        </row>
        <row r="383">
          <cell r="B383" t="str">
            <v/>
          </cell>
          <cell r="G383" t="str">
            <v/>
          </cell>
          <cell r="J383" t="str">
            <v/>
          </cell>
        </row>
        <row r="384">
          <cell r="B384" t="str">
            <v>VK260/2-2</v>
          </cell>
          <cell r="C384" t="str">
            <v>標準ｼｽﾃﾑｾｯﾄ</v>
          </cell>
          <cell r="D384" t="str">
            <v>VK260/2標準ｾｯﾄ2</v>
          </cell>
          <cell r="E384" t="str">
            <v>A</v>
          </cell>
          <cell r="F384">
            <v>1</v>
          </cell>
          <cell r="G384" t="str">
            <v/>
          </cell>
          <cell r="J384" t="str">
            <v>合計</v>
          </cell>
          <cell r="K384">
            <v>5736</v>
          </cell>
        </row>
        <row r="385">
          <cell r="B385" t="str">
            <v/>
          </cell>
          <cell r="G385" t="str">
            <v>HT-3360-VK26C</v>
          </cell>
          <cell r="H385" t="str">
            <v>１</v>
          </cell>
          <cell r="I385">
            <v>323</v>
          </cell>
          <cell r="J385" t="str">
            <v>VK260 2WAY 128MB</v>
          </cell>
          <cell r="K385">
            <v>4916</v>
          </cell>
        </row>
        <row r="386">
          <cell r="B386" t="str">
            <v/>
          </cell>
          <cell r="G386" t="str">
            <v>HT-F3360-KH02B</v>
          </cell>
          <cell r="H386" t="str">
            <v>１</v>
          </cell>
          <cell r="I386">
            <v>323</v>
          </cell>
          <cell r="J386" t="str">
            <v>HDD 2GB FWD</v>
          </cell>
          <cell r="K386">
            <v>254</v>
          </cell>
        </row>
        <row r="387">
          <cell r="B387" t="str">
            <v/>
          </cell>
          <cell r="G387" t="str">
            <v>HT-F3360-NSD01</v>
          </cell>
          <cell r="H387" t="str">
            <v>１</v>
          </cell>
          <cell r="I387">
            <v>323</v>
          </cell>
          <cell r="J387" t="str">
            <v>ﾅｲｿﾞｳ 2-8GB DAT</v>
          </cell>
          <cell r="K387">
            <v>278</v>
          </cell>
        </row>
        <row r="388">
          <cell r="B388" t="str">
            <v/>
          </cell>
          <cell r="G388" t="str">
            <v>HT-F3360-CN1</v>
          </cell>
          <cell r="H388">
            <v>1</v>
          </cell>
          <cell r="I388">
            <v>323</v>
          </cell>
          <cell r="J388" t="str">
            <v>Xｺﾝｿｰﾙ</v>
          </cell>
          <cell r="K388">
            <v>226</v>
          </cell>
        </row>
        <row r="389">
          <cell r="B389" t="str">
            <v/>
          </cell>
          <cell r="G389" t="str">
            <v>HT-4496-E2J</v>
          </cell>
          <cell r="H389">
            <v>1</v>
          </cell>
          <cell r="I389">
            <v>323</v>
          </cell>
          <cell r="J389" t="str">
            <v>15ｲﾝﾁﾓﾆﾀ</v>
          </cell>
          <cell r="K389">
            <v>62</v>
          </cell>
        </row>
        <row r="390">
          <cell r="B390" t="str">
            <v/>
          </cell>
          <cell r="G390" t="str">
            <v>RT-11C11-X01</v>
          </cell>
          <cell r="H390" t="str">
            <v>１</v>
          </cell>
          <cell r="I390">
            <v>333</v>
          </cell>
          <cell r="J390" t="str">
            <v>HP-UX10.10ｲﾝｽﾄｰﾙ</v>
          </cell>
          <cell r="K390">
            <v>0</v>
          </cell>
        </row>
        <row r="391">
          <cell r="B391" t="str">
            <v/>
          </cell>
          <cell r="G391" t="str">
            <v/>
          </cell>
          <cell r="J391" t="str">
            <v/>
          </cell>
        </row>
        <row r="392">
          <cell r="B392" t="str">
            <v>VK260/2-3</v>
          </cell>
          <cell r="C392" t="str">
            <v>標準ｼｽﾃﾑｾｯﾄ</v>
          </cell>
          <cell r="D392" t="str">
            <v>VK260/2標準ｾｯﾄ3</v>
          </cell>
          <cell r="E392" t="str">
            <v>A</v>
          </cell>
          <cell r="F392">
            <v>1</v>
          </cell>
          <cell r="G392" t="str">
            <v/>
          </cell>
          <cell r="J392" t="str">
            <v>合計</v>
          </cell>
          <cell r="K392">
            <v>5382</v>
          </cell>
        </row>
        <row r="393">
          <cell r="B393" t="str">
            <v/>
          </cell>
          <cell r="G393" t="str">
            <v>HT-3360-VK26C</v>
          </cell>
          <cell r="H393">
            <v>1</v>
          </cell>
          <cell r="I393">
            <v>323</v>
          </cell>
          <cell r="J393" t="str">
            <v>VK260 2WAY 128MB</v>
          </cell>
          <cell r="K393">
            <v>4623</v>
          </cell>
        </row>
        <row r="394">
          <cell r="B394" t="str">
            <v/>
          </cell>
          <cell r="G394" t="str">
            <v>HT-F3360-KH02B</v>
          </cell>
          <cell r="H394">
            <v>1</v>
          </cell>
          <cell r="I394">
            <v>323</v>
          </cell>
          <cell r="J394" t="str">
            <v>HDD 2GB FWD</v>
          </cell>
          <cell r="K394">
            <v>212</v>
          </cell>
        </row>
        <row r="395">
          <cell r="B395" t="str">
            <v/>
          </cell>
          <cell r="G395" t="str">
            <v>HT-F3360-NSD02A</v>
          </cell>
          <cell r="H395">
            <v>1</v>
          </cell>
          <cell r="I395">
            <v>323</v>
          </cell>
          <cell r="J395" t="str">
            <v>2-16GB DDS-2/DAT</v>
          </cell>
          <cell r="K395">
            <v>259</v>
          </cell>
        </row>
        <row r="396">
          <cell r="B396" t="str">
            <v/>
          </cell>
          <cell r="G396" t="str">
            <v>HT-F3360-CN1</v>
          </cell>
          <cell r="H396">
            <v>1</v>
          </cell>
          <cell r="I396">
            <v>323</v>
          </cell>
          <cell r="J396" t="str">
            <v>Xｺﾝｿｰﾙ</v>
          </cell>
          <cell r="K396">
            <v>226</v>
          </cell>
        </row>
        <row r="397">
          <cell r="B397" t="str">
            <v/>
          </cell>
          <cell r="G397" t="str">
            <v>HT-4496-E2J</v>
          </cell>
          <cell r="H397">
            <v>1</v>
          </cell>
          <cell r="I397">
            <v>323</v>
          </cell>
          <cell r="J397" t="str">
            <v>15ｲﾝﾁﾓﾆﾀ</v>
          </cell>
          <cell r="K397">
            <v>62</v>
          </cell>
        </row>
        <row r="398">
          <cell r="B398" t="str">
            <v/>
          </cell>
          <cell r="G398" t="str">
            <v>RT-11D11-X01</v>
          </cell>
          <cell r="H398">
            <v>1</v>
          </cell>
          <cell r="I398">
            <v>333</v>
          </cell>
          <cell r="J398" t="str">
            <v>HP-UX10.20</v>
          </cell>
          <cell r="K398">
            <v>0</v>
          </cell>
        </row>
        <row r="399">
          <cell r="B399" t="str">
            <v/>
          </cell>
          <cell r="G399" t="str">
            <v/>
          </cell>
          <cell r="J399" t="str">
            <v/>
          </cell>
        </row>
        <row r="400">
          <cell r="B400" t="str">
            <v>VK260/2-4</v>
          </cell>
          <cell r="C400" t="str">
            <v>標準ｼｽﾃﾑｾｯﾄ</v>
          </cell>
          <cell r="D400" t="str">
            <v>VK260/2標準ｾｯﾄ4</v>
          </cell>
          <cell r="E400" t="str">
            <v>A</v>
          </cell>
          <cell r="F400">
            <v>1</v>
          </cell>
          <cell r="J400" t="str">
            <v>合計</v>
          </cell>
          <cell r="K400">
            <v>5382</v>
          </cell>
        </row>
        <row r="401">
          <cell r="B401" t="str">
            <v/>
          </cell>
          <cell r="G401" t="str">
            <v>HT-3360-VK261</v>
          </cell>
          <cell r="H401">
            <v>1</v>
          </cell>
          <cell r="I401">
            <v>323</v>
          </cell>
          <cell r="J401" t="str">
            <v>VK260 2WAY</v>
          </cell>
          <cell r="K401">
            <v>4016</v>
          </cell>
        </row>
        <row r="402">
          <cell r="B402" t="str">
            <v/>
          </cell>
          <cell r="G402" t="str">
            <v>HT-F3360-KM02N</v>
          </cell>
          <cell r="H402">
            <v>1</v>
          </cell>
          <cell r="I402">
            <v>323</v>
          </cell>
          <cell r="J402" t="str">
            <v>ﾅｲｿﾞｳ 128MB ﾒﾓﾘ</v>
          </cell>
          <cell r="K402">
            <v>529</v>
          </cell>
        </row>
        <row r="403">
          <cell r="B403" t="str">
            <v/>
          </cell>
          <cell r="G403" t="str">
            <v>HT-F4098-JDH11</v>
          </cell>
          <cell r="H403">
            <v>1</v>
          </cell>
          <cell r="I403">
            <v>323</v>
          </cell>
          <cell r="J403" t="str">
            <v>FW HD 2GB</v>
          </cell>
          <cell r="K403">
            <v>212</v>
          </cell>
        </row>
        <row r="404">
          <cell r="B404" t="str">
            <v/>
          </cell>
          <cell r="G404" t="str">
            <v>HT-F3360-NSC03N</v>
          </cell>
          <cell r="H404">
            <v>1</v>
          </cell>
          <cell r="I404">
            <v>323</v>
          </cell>
          <cell r="J404" t="str">
            <v>12x CD-ROM</v>
          </cell>
          <cell r="K404">
            <v>78</v>
          </cell>
        </row>
        <row r="405">
          <cell r="B405" t="str">
            <v/>
          </cell>
          <cell r="G405" t="str">
            <v>HT-F3360-NSD02A</v>
          </cell>
          <cell r="H405">
            <v>1</v>
          </cell>
          <cell r="I405">
            <v>323</v>
          </cell>
          <cell r="J405" t="str">
            <v>2-16GB DDS-2/DAT</v>
          </cell>
          <cell r="K405">
            <v>259</v>
          </cell>
        </row>
        <row r="406">
          <cell r="B406" t="str">
            <v/>
          </cell>
          <cell r="G406" t="str">
            <v>HT-F3360-CN1</v>
          </cell>
          <cell r="H406">
            <v>1</v>
          </cell>
          <cell r="I406">
            <v>323</v>
          </cell>
          <cell r="J406" t="str">
            <v>Xｺﾝｿｰﾙ</v>
          </cell>
          <cell r="K406">
            <v>226</v>
          </cell>
        </row>
        <row r="407">
          <cell r="B407" t="str">
            <v/>
          </cell>
          <cell r="G407" t="str">
            <v>HT-4496-E2J</v>
          </cell>
          <cell r="H407">
            <v>1</v>
          </cell>
          <cell r="I407">
            <v>323</v>
          </cell>
          <cell r="J407" t="str">
            <v>15ｲﾝﾁﾓﾆﾀ</v>
          </cell>
          <cell r="K407">
            <v>62</v>
          </cell>
        </row>
        <row r="408">
          <cell r="B408" t="str">
            <v/>
          </cell>
          <cell r="G408" t="str">
            <v>RT-11D11-X01</v>
          </cell>
          <cell r="H408">
            <v>1</v>
          </cell>
          <cell r="I408">
            <v>333</v>
          </cell>
          <cell r="J408" t="str">
            <v>HP-UX10.20</v>
          </cell>
          <cell r="K408">
            <v>0</v>
          </cell>
        </row>
        <row r="409">
          <cell r="B409" t="str">
            <v/>
          </cell>
        </row>
        <row r="410">
          <cell r="B410" t="str">
            <v>VK270/1</v>
          </cell>
          <cell r="C410" t="str">
            <v>標準ｼｽﾃﾑｾｯﾄ</v>
          </cell>
          <cell r="D410" t="str">
            <v>VK270/1標準ｾｯﾄ1</v>
          </cell>
          <cell r="E410" t="str">
            <v>A</v>
          </cell>
          <cell r="F410">
            <v>1</v>
          </cell>
          <cell r="G410" t="str">
            <v/>
          </cell>
          <cell r="J410" t="str">
            <v>合計</v>
          </cell>
          <cell r="K410">
            <v>5023</v>
          </cell>
        </row>
        <row r="411">
          <cell r="B411" t="str">
            <v/>
          </cell>
          <cell r="C411" t="str">
            <v xml:space="preserve"> </v>
          </cell>
          <cell r="D411" t="str">
            <v xml:space="preserve"> </v>
          </cell>
          <cell r="E411" t="str">
            <v xml:space="preserve"> </v>
          </cell>
          <cell r="F411" t="str">
            <v xml:space="preserve"> </v>
          </cell>
          <cell r="G411" t="str">
            <v>HT-3360-VK27A</v>
          </cell>
          <cell r="H411">
            <v>1</v>
          </cell>
          <cell r="I411">
            <v>323</v>
          </cell>
          <cell r="J411" t="str">
            <v>VK270 1WAY</v>
          </cell>
          <cell r="K411">
            <v>3142</v>
          </cell>
        </row>
        <row r="412">
          <cell r="B412" t="str">
            <v/>
          </cell>
          <cell r="G412" t="str">
            <v>HT-F3360-KM02N</v>
          </cell>
          <cell r="H412">
            <v>1</v>
          </cell>
          <cell r="I412">
            <v>323</v>
          </cell>
          <cell r="J412" t="str">
            <v>128MB ﾒﾓﾘ</v>
          </cell>
          <cell r="K412">
            <v>1061</v>
          </cell>
        </row>
        <row r="413">
          <cell r="B413" t="str">
            <v/>
          </cell>
          <cell r="G413" t="str">
            <v>HT-F3360-KH02B</v>
          </cell>
          <cell r="H413">
            <v>1</v>
          </cell>
          <cell r="I413">
            <v>323</v>
          </cell>
          <cell r="J413" t="str">
            <v>FW HD 2GB</v>
          </cell>
          <cell r="K413">
            <v>254</v>
          </cell>
        </row>
        <row r="414">
          <cell r="B414" t="str">
            <v/>
          </cell>
          <cell r="G414" t="str">
            <v>HT-F3360-NSD01</v>
          </cell>
          <cell r="H414">
            <v>1</v>
          </cell>
          <cell r="I414">
            <v>323</v>
          </cell>
          <cell r="J414" t="str">
            <v>2-8 DAT</v>
          </cell>
          <cell r="K414">
            <v>278</v>
          </cell>
        </row>
        <row r="415">
          <cell r="B415" t="str">
            <v/>
          </cell>
          <cell r="G415" t="str">
            <v>HT-F3360-CN1</v>
          </cell>
          <cell r="H415">
            <v>1</v>
          </cell>
          <cell r="I415">
            <v>323</v>
          </cell>
          <cell r="J415" t="str">
            <v>Xｺﾝｿｰﾙ</v>
          </cell>
          <cell r="K415">
            <v>226</v>
          </cell>
        </row>
        <row r="416">
          <cell r="B416" t="str">
            <v/>
          </cell>
          <cell r="G416" t="str">
            <v>HT-4496-E2J</v>
          </cell>
          <cell r="H416">
            <v>1</v>
          </cell>
          <cell r="I416">
            <v>323</v>
          </cell>
          <cell r="J416" t="str">
            <v>15ｲﾝﾁﾓﾆﾀ</v>
          </cell>
          <cell r="K416">
            <v>62</v>
          </cell>
        </row>
        <row r="417">
          <cell r="B417" t="str">
            <v/>
          </cell>
          <cell r="G417" t="str">
            <v>RT-11D11-X01</v>
          </cell>
          <cell r="H417">
            <v>1</v>
          </cell>
          <cell r="I417">
            <v>333</v>
          </cell>
          <cell r="J417" t="str">
            <v>HP-UX10.20</v>
          </cell>
          <cell r="K417">
            <v>0</v>
          </cell>
        </row>
        <row r="418">
          <cell r="B418" t="str">
            <v/>
          </cell>
          <cell r="G418" t="str">
            <v/>
          </cell>
          <cell r="J418" t="str">
            <v/>
          </cell>
        </row>
        <row r="419">
          <cell r="B419" t="str">
            <v>VK270/1-2</v>
          </cell>
          <cell r="C419" t="str">
            <v>標準ｼｽﾃﾑｾｯﾄ</v>
          </cell>
          <cell r="D419" t="str">
            <v>VK270/1標準ｾｯﾄ2</v>
          </cell>
          <cell r="E419" t="str">
            <v>A</v>
          </cell>
          <cell r="F419">
            <v>1</v>
          </cell>
          <cell r="G419" t="str">
            <v/>
          </cell>
          <cell r="J419" t="str">
            <v>合計</v>
          </cell>
          <cell r="K419">
            <v>4249</v>
          </cell>
        </row>
        <row r="420">
          <cell r="B420" t="str">
            <v/>
          </cell>
          <cell r="C420" t="str">
            <v xml:space="preserve"> </v>
          </cell>
          <cell r="D420" t="str">
            <v xml:space="preserve"> </v>
          </cell>
          <cell r="E420" t="str">
            <v xml:space="preserve"> </v>
          </cell>
          <cell r="F420" t="str">
            <v xml:space="preserve"> </v>
          </cell>
          <cell r="G420" t="str">
            <v>HT-3360-VK27A</v>
          </cell>
          <cell r="H420">
            <v>1</v>
          </cell>
          <cell r="I420">
            <v>323</v>
          </cell>
          <cell r="J420" t="str">
            <v>VK270 1WAY</v>
          </cell>
          <cell r="K420">
            <v>3178</v>
          </cell>
        </row>
        <row r="421">
          <cell r="B421" t="str">
            <v/>
          </cell>
          <cell r="G421" t="str">
            <v>HT-F3360-KM02N</v>
          </cell>
          <cell r="H421">
            <v>1</v>
          </cell>
          <cell r="I421">
            <v>323</v>
          </cell>
          <cell r="J421" t="str">
            <v>128MB ﾒﾓﾘ</v>
          </cell>
          <cell r="K421">
            <v>312</v>
          </cell>
        </row>
        <row r="422">
          <cell r="B422" t="str">
            <v/>
          </cell>
          <cell r="G422" t="str">
            <v>HT-F3360-KH02B</v>
          </cell>
          <cell r="H422">
            <v>1</v>
          </cell>
          <cell r="I422">
            <v>323</v>
          </cell>
          <cell r="J422" t="str">
            <v>FW HD 2GB</v>
          </cell>
          <cell r="K422">
            <v>212</v>
          </cell>
        </row>
        <row r="423">
          <cell r="B423" t="str">
            <v/>
          </cell>
          <cell r="G423" t="str">
            <v>HT-F3360-NSD02A</v>
          </cell>
          <cell r="H423">
            <v>1</v>
          </cell>
          <cell r="I423">
            <v>323</v>
          </cell>
          <cell r="J423" t="str">
            <v>2-16GB DDS-2/DAT</v>
          </cell>
          <cell r="K423">
            <v>259</v>
          </cell>
        </row>
        <row r="424">
          <cell r="B424" t="str">
            <v/>
          </cell>
          <cell r="G424" t="str">
            <v>HT-F3360-CN1</v>
          </cell>
          <cell r="H424">
            <v>1</v>
          </cell>
          <cell r="I424">
            <v>323</v>
          </cell>
          <cell r="J424" t="str">
            <v>Xｺﾝｿｰﾙ</v>
          </cell>
          <cell r="K424">
            <v>226</v>
          </cell>
        </row>
        <row r="425">
          <cell r="B425" t="str">
            <v/>
          </cell>
          <cell r="G425" t="str">
            <v>HT-4496-E2J</v>
          </cell>
          <cell r="H425">
            <v>1</v>
          </cell>
          <cell r="I425">
            <v>323</v>
          </cell>
          <cell r="J425" t="str">
            <v>15ｲﾝﾁﾓﾆﾀ</v>
          </cell>
          <cell r="K425">
            <v>62</v>
          </cell>
        </row>
        <row r="426">
          <cell r="B426" t="str">
            <v/>
          </cell>
          <cell r="G426" t="str">
            <v>RT-11D11-X01</v>
          </cell>
          <cell r="H426">
            <v>1</v>
          </cell>
          <cell r="I426">
            <v>333</v>
          </cell>
          <cell r="J426" t="str">
            <v>HP-UX10.20</v>
          </cell>
          <cell r="K426">
            <v>0</v>
          </cell>
        </row>
        <row r="427">
          <cell r="B427" t="str">
            <v/>
          </cell>
          <cell r="G427" t="str">
            <v/>
          </cell>
          <cell r="J427" t="str">
            <v/>
          </cell>
        </row>
        <row r="428">
          <cell r="B428" t="str">
            <v>VK270/1-3</v>
          </cell>
          <cell r="C428" t="str">
            <v>標準ｼｽﾃﾑｾｯﾄ</v>
          </cell>
          <cell r="D428" t="str">
            <v>VK270/1標準ｾｯﾄ3</v>
          </cell>
          <cell r="E428" t="str">
            <v>A</v>
          </cell>
          <cell r="F428">
            <v>1</v>
          </cell>
          <cell r="J428" t="str">
            <v>合計</v>
          </cell>
          <cell r="K428">
            <v>4249</v>
          </cell>
        </row>
        <row r="429">
          <cell r="B429" t="str">
            <v/>
          </cell>
          <cell r="C429" t="str">
            <v xml:space="preserve"> </v>
          </cell>
          <cell r="D429" t="str">
            <v xml:space="preserve"> </v>
          </cell>
          <cell r="E429" t="str">
            <v xml:space="preserve"> </v>
          </cell>
          <cell r="F429" t="str">
            <v xml:space="preserve"> </v>
          </cell>
          <cell r="G429" t="str">
            <v>HT-3360-VK271</v>
          </cell>
          <cell r="H429">
            <v>1</v>
          </cell>
          <cell r="I429">
            <v>323</v>
          </cell>
          <cell r="J429" t="str">
            <v>VK270 1WAY</v>
          </cell>
          <cell r="K429">
            <v>3100</v>
          </cell>
        </row>
        <row r="430">
          <cell r="B430" t="str">
            <v/>
          </cell>
          <cell r="G430" t="str">
            <v>HT-F3360-KM02N</v>
          </cell>
          <cell r="H430">
            <v>1</v>
          </cell>
          <cell r="I430">
            <v>323</v>
          </cell>
          <cell r="J430" t="str">
            <v>128MB ﾒﾓﾘ</v>
          </cell>
          <cell r="K430">
            <v>312</v>
          </cell>
        </row>
        <row r="431">
          <cell r="B431" t="str">
            <v/>
          </cell>
          <cell r="G431" t="str">
            <v>HT-F4098-JDH11</v>
          </cell>
          <cell r="H431">
            <v>1</v>
          </cell>
          <cell r="I431">
            <v>323</v>
          </cell>
          <cell r="J431" t="str">
            <v>FW HD 2GB</v>
          </cell>
          <cell r="K431">
            <v>212</v>
          </cell>
        </row>
        <row r="432">
          <cell r="B432" t="str">
            <v/>
          </cell>
          <cell r="G432" t="str">
            <v>HT-F3360-NSC03N</v>
          </cell>
          <cell r="H432">
            <v>1</v>
          </cell>
          <cell r="I432">
            <v>323</v>
          </cell>
          <cell r="J432" t="str">
            <v>12x CD-ROM</v>
          </cell>
          <cell r="K432">
            <v>78</v>
          </cell>
        </row>
        <row r="433">
          <cell r="B433" t="str">
            <v/>
          </cell>
          <cell r="G433" t="str">
            <v>HT-F3360-NSD02A</v>
          </cell>
          <cell r="H433">
            <v>1</v>
          </cell>
          <cell r="I433">
            <v>323</v>
          </cell>
          <cell r="J433" t="str">
            <v>2-16GB DDS-2/DAT</v>
          </cell>
          <cell r="K433">
            <v>259</v>
          </cell>
        </row>
        <row r="434">
          <cell r="B434" t="str">
            <v/>
          </cell>
          <cell r="G434" t="str">
            <v>HT-F3360-CN1</v>
          </cell>
          <cell r="H434">
            <v>1</v>
          </cell>
          <cell r="I434">
            <v>323</v>
          </cell>
          <cell r="J434" t="str">
            <v>Xｺﾝｿｰﾙ</v>
          </cell>
          <cell r="K434">
            <v>226</v>
          </cell>
        </row>
        <row r="435">
          <cell r="B435" t="str">
            <v/>
          </cell>
          <cell r="G435" t="str">
            <v>HT-4496-E2J</v>
          </cell>
          <cell r="H435">
            <v>1</v>
          </cell>
          <cell r="I435">
            <v>323</v>
          </cell>
          <cell r="J435" t="str">
            <v>15ｲﾝﾁﾓﾆﾀ</v>
          </cell>
          <cell r="K435">
            <v>62</v>
          </cell>
        </row>
        <row r="436">
          <cell r="B436" t="str">
            <v/>
          </cell>
          <cell r="G436" t="str">
            <v>RT-11D11-X01</v>
          </cell>
          <cell r="H436">
            <v>1</v>
          </cell>
          <cell r="I436">
            <v>333</v>
          </cell>
          <cell r="J436" t="str">
            <v>HP-UX10.20</v>
          </cell>
          <cell r="K436">
            <v>0</v>
          </cell>
        </row>
        <row r="437">
          <cell r="B437" t="str">
            <v/>
          </cell>
        </row>
        <row r="438">
          <cell r="B438" t="str">
            <v>VK270/1-4</v>
          </cell>
          <cell r="C438" t="str">
            <v>標準ｼｽﾃﾑｾｯﾄ</v>
          </cell>
          <cell r="D438" t="str">
            <v>VK270/1標準ｾｯﾄ4</v>
          </cell>
          <cell r="E438" t="str">
            <v>A</v>
          </cell>
          <cell r="F438">
            <v>1</v>
          </cell>
          <cell r="J438" t="str">
            <v>合計</v>
          </cell>
          <cell r="K438">
            <v>4107</v>
          </cell>
        </row>
        <row r="439">
          <cell r="B439" t="str">
            <v/>
          </cell>
          <cell r="C439" t="str">
            <v xml:space="preserve"> </v>
          </cell>
          <cell r="D439" t="str">
            <v xml:space="preserve"> </v>
          </cell>
          <cell r="E439" t="str">
            <v xml:space="preserve"> </v>
          </cell>
          <cell r="F439" t="str">
            <v xml:space="preserve"> </v>
          </cell>
          <cell r="G439" t="str">
            <v>HT-3360-VK271</v>
          </cell>
          <cell r="H439">
            <v>1</v>
          </cell>
          <cell r="I439">
            <v>323</v>
          </cell>
          <cell r="J439" t="str">
            <v>VK270 1WAY</v>
          </cell>
          <cell r="K439">
            <v>2988</v>
          </cell>
        </row>
        <row r="440">
          <cell r="B440" t="str">
            <v/>
          </cell>
          <cell r="G440" t="str">
            <v>HT-F3360-KM02N</v>
          </cell>
          <cell r="H440">
            <v>1</v>
          </cell>
          <cell r="I440">
            <v>323</v>
          </cell>
          <cell r="J440" t="str">
            <v>ﾅｲｿﾞｳ 128MB ﾒﾓﾘ</v>
          </cell>
          <cell r="K440">
            <v>239</v>
          </cell>
        </row>
        <row r="441">
          <cell r="B441" t="str">
            <v/>
          </cell>
          <cell r="G441" t="str">
            <v>HT-F4098-JDH11</v>
          </cell>
          <cell r="H441">
            <v>1</v>
          </cell>
          <cell r="I441">
            <v>323</v>
          </cell>
          <cell r="J441" t="str">
            <v>FW HD 2GB</v>
          </cell>
          <cell r="K441">
            <v>176</v>
          </cell>
        </row>
        <row r="442">
          <cell r="B442" t="str">
            <v/>
          </cell>
          <cell r="G442" t="str">
            <v>HT-F3360-NSC03N</v>
          </cell>
          <cell r="H442">
            <v>1</v>
          </cell>
          <cell r="I442">
            <v>323</v>
          </cell>
          <cell r="J442" t="str">
            <v>12x CD-ROM</v>
          </cell>
          <cell r="K442">
            <v>88</v>
          </cell>
        </row>
        <row r="443">
          <cell r="B443" t="str">
            <v/>
          </cell>
          <cell r="G443" t="str">
            <v>HT-F3360-NSD02A</v>
          </cell>
          <cell r="H443">
            <v>1</v>
          </cell>
          <cell r="I443">
            <v>323</v>
          </cell>
          <cell r="J443" t="str">
            <v>2-16GB DDS-2/DAT</v>
          </cell>
          <cell r="K443">
            <v>290</v>
          </cell>
        </row>
        <row r="444">
          <cell r="B444" t="str">
            <v/>
          </cell>
          <cell r="G444" t="str">
            <v>HT-F3360-CN2</v>
          </cell>
          <cell r="H444">
            <v>1</v>
          </cell>
          <cell r="I444">
            <v>323</v>
          </cell>
          <cell r="J444" t="str">
            <v>Xｺﾝｿｰﾙ</v>
          </cell>
          <cell r="K444">
            <v>264</v>
          </cell>
        </row>
        <row r="445">
          <cell r="B445" t="str">
            <v/>
          </cell>
          <cell r="G445" t="str">
            <v>HT-4496-E2J</v>
          </cell>
          <cell r="H445">
            <v>1</v>
          </cell>
          <cell r="I445">
            <v>323</v>
          </cell>
          <cell r="J445" t="str">
            <v>15ｲﾝﾁﾓﾆﾀ</v>
          </cell>
          <cell r="K445">
            <v>62</v>
          </cell>
        </row>
        <row r="446">
          <cell r="B446" t="str">
            <v/>
          </cell>
          <cell r="G446" t="str">
            <v>RT-11D11-X01</v>
          </cell>
          <cell r="H446">
            <v>1</v>
          </cell>
          <cell r="I446">
            <v>333</v>
          </cell>
          <cell r="J446" t="str">
            <v>HP-UX10.20</v>
          </cell>
          <cell r="K446">
            <v>0</v>
          </cell>
        </row>
        <row r="447">
          <cell r="B447" t="str">
            <v/>
          </cell>
        </row>
        <row r="448">
          <cell r="B448" t="str">
            <v>VK270/2</v>
          </cell>
          <cell r="C448" t="str">
            <v>標準ｼｽﾃﾑｾｯﾄ</v>
          </cell>
          <cell r="D448" t="str">
            <v>VK270/2標準ｾｯﾄ1</v>
          </cell>
          <cell r="E448" t="str">
            <v>A</v>
          </cell>
          <cell r="F448">
            <v>1</v>
          </cell>
          <cell r="G448" t="str">
            <v/>
          </cell>
          <cell r="J448" t="str">
            <v>合計</v>
          </cell>
          <cell r="K448">
            <v>7054</v>
          </cell>
        </row>
        <row r="449">
          <cell r="B449" t="str">
            <v/>
          </cell>
          <cell r="G449" t="str">
            <v>HT-3360-VK27B</v>
          </cell>
          <cell r="H449">
            <v>1</v>
          </cell>
          <cell r="I449">
            <v>323</v>
          </cell>
          <cell r="J449" t="str">
            <v>VK270 2WAY</v>
          </cell>
          <cell r="K449">
            <v>5173</v>
          </cell>
        </row>
        <row r="450">
          <cell r="B450" t="str">
            <v/>
          </cell>
          <cell r="G450" t="str">
            <v>HT-F3360-KM02N</v>
          </cell>
          <cell r="H450">
            <v>1</v>
          </cell>
          <cell r="I450">
            <v>323</v>
          </cell>
          <cell r="J450" t="str">
            <v>128MB ﾒﾓﾘ</v>
          </cell>
          <cell r="K450">
            <v>1061</v>
          </cell>
        </row>
        <row r="451">
          <cell r="B451" t="str">
            <v/>
          </cell>
          <cell r="G451" t="str">
            <v>HT-F3360-KH02B</v>
          </cell>
          <cell r="H451">
            <v>1</v>
          </cell>
          <cell r="I451">
            <v>323</v>
          </cell>
          <cell r="J451" t="str">
            <v>FW HD 2GB</v>
          </cell>
          <cell r="K451">
            <v>254</v>
          </cell>
        </row>
        <row r="452">
          <cell r="B452" t="str">
            <v/>
          </cell>
          <cell r="G452" t="str">
            <v>HT-F3360-NSD01</v>
          </cell>
          <cell r="H452">
            <v>1</v>
          </cell>
          <cell r="I452">
            <v>323</v>
          </cell>
          <cell r="J452" t="str">
            <v>2-8 DAT</v>
          </cell>
          <cell r="K452">
            <v>278</v>
          </cell>
        </row>
        <row r="453">
          <cell r="B453" t="str">
            <v/>
          </cell>
          <cell r="G453" t="str">
            <v>HT-F3360-CN1</v>
          </cell>
          <cell r="H453">
            <v>1</v>
          </cell>
          <cell r="I453">
            <v>323</v>
          </cell>
          <cell r="J453" t="str">
            <v>Xｺﾝｿｰﾙ</v>
          </cell>
          <cell r="K453">
            <v>226</v>
          </cell>
        </row>
        <row r="454">
          <cell r="B454" t="str">
            <v/>
          </cell>
          <cell r="G454" t="str">
            <v>HT-4496-E2J</v>
          </cell>
          <cell r="H454">
            <v>1</v>
          </cell>
          <cell r="I454">
            <v>323</v>
          </cell>
          <cell r="J454" t="str">
            <v>15ｲﾝﾁﾓﾆﾀ</v>
          </cell>
          <cell r="K454">
            <v>62</v>
          </cell>
        </row>
        <row r="455">
          <cell r="B455" t="str">
            <v/>
          </cell>
          <cell r="G455" t="str">
            <v>RT-11D11-X01</v>
          </cell>
          <cell r="H455">
            <v>1</v>
          </cell>
          <cell r="I455">
            <v>333</v>
          </cell>
          <cell r="J455" t="str">
            <v>HP-UX10.20</v>
          </cell>
          <cell r="K455">
            <v>0</v>
          </cell>
        </row>
        <row r="456">
          <cell r="B456" t="str">
            <v/>
          </cell>
          <cell r="G456" t="str">
            <v/>
          </cell>
          <cell r="J456" t="str">
            <v/>
          </cell>
        </row>
        <row r="457">
          <cell r="B457" t="str">
            <v>VK270/2-2</v>
          </cell>
          <cell r="C457" t="str">
            <v>標準ｼｽﾃﾑｾｯﾄ</v>
          </cell>
          <cell r="D457" t="str">
            <v>VK270/2標準ｾｯﾄ2</v>
          </cell>
          <cell r="E457" t="str">
            <v>A</v>
          </cell>
          <cell r="F457">
            <v>1</v>
          </cell>
          <cell r="G457" t="str">
            <v/>
          </cell>
          <cell r="J457" t="str">
            <v>合計</v>
          </cell>
          <cell r="K457">
            <v>6306</v>
          </cell>
        </row>
        <row r="458">
          <cell r="B458" t="str">
            <v/>
          </cell>
          <cell r="G458" t="str">
            <v>HT-3360-VK27B</v>
          </cell>
          <cell r="H458">
            <v>1</v>
          </cell>
          <cell r="I458">
            <v>323</v>
          </cell>
          <cell r="J458" t="str">
            <v>VK270 2WAY</v>
          </cell>
          <cell r="K458">
            <v>5235</v>
          </cell>
        </row>
        <row r="459">
          <cell r="B459" t="str">
            <v/>
          </cell>
          <cell r="G459" t="str">
            <v>HT-F3360-KM02N</v>
          </cell>
          <cell r="H459">
            <v>1</v>
          </cell>
          <cell r="I459">
            <v>323</v>
          </cell>
          <cell r="J459" t="str">
            <v>128MB ﾒﾓﾘ</v>
          </cell>
          <cell r="K459">
            <v>312</v>
          </cell>
        </row>
        <row r="460">
          <cell r="B460" t="str">
            <v/>
          </cell>
          <cell r="G460" t="str">
            <v>HT-F3360-KH02B</v>
          </cell>
          <cell r="H460">
            <v>1</v>
          </cell>
          <cell r="I460">
            <v>323</v>
          </cell>
          <cell r="J460" t="str">
            <v>FW HD 2GB</v>
          </cell>
          <cell r="K460">
            <v>212</v>
          </cell>
        </row>
        <row r="461">
          <cell r="B461" t="str">
            <v/>
          </cell>
          <cell r="G461" t="str">
            <v>HT-F3360-NSD02A</v>
          </cell>
          <cell r="H461">
            <v>1</v>
          </cell>
          <cell r="I461">
            <v>323</v>
          </cell>
          <cell r="J461" t="str">
            <v>2-16GB DDS-2/DAT</v>
          </cell>
          <cell r="K461">
            <v>259</v>
          </cell>
        </row>
        <row r="462">
          <cell r="B462" t="str">
            <v/>
          </cell>
          <cell r="G462" t="str">
            <v>HT-F3360-CN1</v>
          </cell>
          <cell r="H462">
            <v>1</v>
          </cell>
          <cell r="I462">
            <v>323</v>
          </cell>
          <cell r="J462" t="str">
            <v>Xｺﾝｿｰﾙ</v>
          </cell>
          <cell r="K462">
            <v>226</v>
          </cell>
        </row>
        <row r="463">
          <cell r="B463" t="str">
            <v/>
          </cell>
          <cell r="G463" t="str">
            <v>HT-4496-E2J</v>
          </cell>
          <cell r="H463">
            <v>1</v>
          </cell>
          <cell r="I463">
            <v>323</v>
          </cell>
          <cell r="J463" t="str">
            <v>15ｲﾝﾁﾓﾆﾀ</v>
          </cell>
          <cell r="K463">
            <v>62</v>
          </cell>
        </row>
        <row r="464">
          <cell r="B464" t="str">
            <v/>
          </cell>
          <cell r="G464" t="str">
            <v>RT-11D11-X01</v>
          </cell>
          <cell r="H464">
            <v>1</v>
          </cell>
          <cell r="I464">
            <v>333</v>
          </cell>
          <cell r="J464" t="str">
            <v>HP-UX10.20</v>
          </cell>
          <cell r="K464">
            <v>0</v>
          </cell>
        </row>
        <row r="465">
          <cell r="B465" t="str">
            <v/>
          </cell>
          <cell r="G465" t="str">
            <v/>
          </cell>
          <cell r="J465" t="str">
            <v/>
          </cell>
        </row>
        <row r="466">
          <cell r="B466" t="str">
            <v>VK270/2-3</v>
          </cell>
          <cell r="C466" t="str">
            <v>標準ｼｽﾃﾑｾｯﾄ</v>
          </cell>
          <cell r="D466" t="str">
            <v>VK270/2標準ｾｯﾄ3</v>
          </cell>
          <cell r="E466" t="str">
            <v>A</v>
          </cell>
          <cell r="F466">
            <v>1</v>
          </cell>
          <cell r="J466" t="str">
            <v>合計</v>
          </cell>
          <cell r="K466">
            <v>6306</v>
          </cell>
        </row>
        <row r="467">
          <cell r="B467" t="str">
            <v/>
          </cell>
          <cell r="G467" t="str">
            <v>HT-3360-VK272</v>
          </cell>
          <cell r="H467">
            <v>1</v>
          </cell>
          <cell r="I467">
            <v>323</v>
          </cell>
          <cell r="J467" t="str">
            <v>VK270 2WAY</v>
          </cell>
          <cell r="K467">
            <v>5157</v>
          </cell>
        </row>
        <row r="468">
          <cell r="B468" t="str">
            <v/>
          </cell>
          <cell r="G468" t="str">
            <v>HT-F3360-KM02N</v>
          </cell>
          <cell r="H468">
            <v>1</v>
          </cell>
          <cell r="I468">
            <v>323</v>
          </cell>
          <cell r="J468" t="str">
            <v>128MB ﾒﾓﾘ</v>
          </cell>
          <cell r="K468">
            <v>312</v>
          </cell>
        </row>
        <row r="469">
          <cell r="B469" t="str">
            <v/>
          </cell>
          <cell r="G469" t="str">
            <v>HT-F4098-JDH11</v>
          </cell>
          <cell r="H469">
            <v>1</v>
          </cell>
          <cell r="I469">
            <v>323</v>
          </cell>
          <cell r="J469" t="str">
            <v>FW HD 2GB</v>
          </cell>
          <cell r="K469">
            <v>212</v>
          </cell>
        </row>
        <row r="470">
          <cell r="B470" t="str">
            <v/>
          </cell>
          <cell r="G470" t="str">
            <v>HT-F3360-NSC03N</v>
          </cell>
          <cell r="H470">
            <v>1</v>
          </cell>
          <cell r="I470">
            <v>323</v>
          </cell>
          <cell r="J470" t="str">
            <v>12x CD-ROM</v>
          </cell>
          <cell r="K470">
            <v>78</v>
          </cell>
        </row>
        <row r="471">
          <cell r="B471" t="str">
            <v/>
          </cell>
          <cell r="G471" t="str">
            <v>HT-F3360-NSD02A</v>
          </cell>
          <cell r="H471">
            <v>1</v>
          </cell>
          <cell r="I471">
            <v>323</v>
          </cell>
          <cell r="J471" t="str">
            <v>2-16GB DDS-2/DAT</v>
          </cell>
          <cell r="K471">
            <v>259</v>
          </cell>
        </row>
        <row r="472">
          <cell r="B472" t="str">
            <v/>
          </cell>
          <cell r="G472" t="str">
            <v>HT-F3360-CN1</v>
          </cell>
          <cell r="H472">
            <v>1</v>
          </cell>
          <cell r="I472">
            <v>323</v>
          </cell>
          <cell r="J472" t="str">
            <v>Xｺﾝｿｰﾙ</v>
          </cell>
          <cell r="K472">
            <v>226</v>
          </cell>
        </row>
        <row r="473">
          <cell r="B473" t="str">
            <v/>
          </cell>
          <cell r="G473" t="str">
            <v>HT-4496-E2J</v>
          </cell>
          <cell r="H473">
            <v>1</v>
          </cell>
          <cell r="I473">
            <v>323</v>
          </cell>
          <cell r="J473" t="str">
            <v>15ｲﾝﾁﾓﾆﾀ</v>
          </cell>
          <cell r="K473">
            <v>62</v>
          </cell>
        </row>
        <row r="474">
          <cell r="B474" t="str">
            <v/>
          </cell>
          <cell r="G474" t="str">
            <v>RT-11D11-X01</v>
          </cell>
          <cell r="H474">
            <v>1</v>
          </cell>
          <cell r="I474">
            <v>333</v>
          </cell>
          <cell r="J474" t="str">
            <v>HP-UX10.20</v>
          </cell>
          <cell r="K474">
            <v>0</v>
          </cell>
        </row>
        <row r="475">
          <cell r="B475" t="str">
            <v/>
          </cell>
        </row>
        <row r="476">
          <cell r="B476" t="str">
            <v>VK270/2-4</v>
          </cell>
          <cell r="C476" t="str">
            <v>標準ｼｽﾃﾑｾｯﾄ</v>
          </cell>
          <cell r="D476" t="str">
            <v>VK270/2標準ｾｯﾄ4</v>
          </cell>
          <cell r="E476" t="str">
            <v>A</v>
          </cell>
          <cell r="F476">
            <v>1</v>
          </cell>
          <cell r="J476" t="str">
            <v>合計</v>
          </cell>
          <cell r="K476">
            <v>5814</v>
          </cell>
        </row>
        <row r="477">
          <cell r="B477" t="str">
            <v/>
          </cell>
          <cell r="C477" t="str">
            <v xml:space="preserve"> </v>
          </cell>
          <cell r="D477" t="str">
            <v xml:space="preserve"> </v>
          </cell>
          <cell r="E477" t="str">
            <v xml:space="preserve"> </v>
          </cell>
          <cell r="F477" t="str">
            <v xml:space="preserve"> </v>
          </cell>
          <cell r="G477" t="str">
            <v>HT-3360-VK272</v>
          </cell>
          <cell r="H477">
            <v>1</v>
          </cell>
          <cell r="I477">
            <v>323</v>
          </cell>
          <cell r="J477" t="str">
            <v>VK270 2WAY</v>
          </cell>
          <cell r="K477">
            <v>4695</v>
          </cell>
        </row>
        <row r="478">
          <cell r="B478" t="str">
            <v/>
          </cell>
          <cell r="G478" t="str">
            <v>HT-F3360-KM02N</v>
          </cell>
          <cell r="H478">
            <v>1</v>
          </cell>
          <cell r="I478">
            <v>323</v>
          </cell>
          <cell r="J478" t="str">
            <v>ﾅｲｿﾞｳ 128MB ﾒﾓﾘ</v>
          </cell>
          <cell r="K478">
            <v>239</v>
          </cell>
        </row>
        <row r="479">
          <cell r="B479" t="str">
            <v/>
          </cell>
          <cell r="G479" t="str">
            <v>HT-F4098-JDH11</v>
          </cell>
          <cell r="H479">
            <v>1</v>
          </cell>
          <cell r="I479">
            <v>323</v>
          </cell>
          <cell r="J479" t="str">
            <v>FW HD 2GB</v>
          </cell>
          <cell r="K479">
            <v>176</v>
          </cell>
        </row>
        <row r="480">
          <cell r="B480" t="str">
            <v/>
          </cell>
          <cell r="G480" t="str">
            <v>HT-F3360-NSC03N</v>
          </cell>
          <cell r="H480">
            <v>1</v>
          </cell>
          <cell r="I480">
            <v>323</v>
          </cell>
          <cell r="J480" t="str">
            <v>12x CD-ROM</v>
          </cell>
          <cell r="K480">
            <v>88</v>
          </cell>
        </row>
        <row r="481">
          <cell r="B481" t="str">
            <v/>
          </cell>
          <cell r="G481" t="str">
            <v>HT-F3360-NSD02A</v>
          </cell>
          <cell r="H481">
            <v>1</v>
          </cell>
          <cell r="I481">
            <v>323</v>
          </cell>
          <cell r="J481" t="str">
            <v>2-16GB DDS-2/DAT</v>
          </cell>
          <cell r="K481">
            <v>290</v>
          </cell>
        </row>
        <row r="482">
          <cell r="B482" t="str">
            <v/>
          </cell>
          <cell r="G482" t="str">
            <v>HT-F3360-CN2</v>
          </cell>
          <cell r="H482">
            <v>1</v>
          </cell>
          <cell r="I482">
            <v>323</v>
          </cell>
          <cell r="J482" t="str">
            <v>Xｺﾝｿｰﾙ</v>
          </cell>
          <cell r="K482">
            <v>264</v>
          </cell>
        </row>
        <row r="483">
          <cell r="B483" t="str">
            <v/>
          </cell>
          <cell r="G483" t="str">
            <v>HT-4496-E2J</v>
          </cell>
          <cell r="H483">
            <v>1</v>
          </cell>
          <cell r="I483">
            <v>323</v>
          </cell>
          <cell r="J483" t="str">
            <v>15ｲﾝﾁﾓﾆﾀ</v>
          </cell>
          <cell r="K483">
            <v>62</v>
          </cell>
        </row>
        <row r="484">
          <cell r="B484" t="str">
            <v/>
          </cell>
          <cell r="G484" t="str">
            <v>RT-11D11-X01</v>
          </cell>
          <cell r="H484">
            <v>1</v>
          </cell>
          <cell r="I484">
            <v>333</v>
          </cell>
          <cell r="J484" t="str">
            <v>HP-UX10.20</v>
          </cell>
          <cell r="K484">
            <v>0</v>
          </cell>
        </row>
        <row r="485">
          <cell r="B485" t="str">
            <v/>
          </cell>
        </row>
        <row r="486">
          <cell r="B486" t="str">
            <v>VK280/1</v>
          </cell>
          <cell r="C486" t="str">
            <v>標準ｼｽﾃﾑｾｯﾄ</v>
          </cell>
          <cell r="D486" t="str">
            <v>VK280/1標準ｾｯﾄ1</v>
          </cell>
          <cell r="E486" t="str">
            <v>A</v>
          </cell>
          <cell r="F486">
            <v>1</v>
          </cell>
          <cell r="J486" t="str">
            <v>合計</v>
          </cell>
          <cell r="K486">
            <v>5217</v>
          </cell>
        </row>
        <row r="487">
          <cell r="B487" t="str">
            <v/>
          </cell>
          <cell r="C487" t="str">
            <v xml:space="preserve"> </v>
          </cell>
          <cell r="D487" t="str">
            <v xml:space="preserve"> </v>
          </cell>
          <cell r="E487" t="str">
            <v xml:space="preserve"> </v>
          </cell>
          <cell r="F487" t="str">
            <v xml:space="preserve"> </v>
          </cell>
          <cell r="G487" t="str">
            <v>HT-3360-VK281</v>
          </cell>
          <cell r="H487">
            <v>1</v>
          </cell>
          <cell r="I487">
            <v>323</v>
          </cell>
          <cell r="J487" t="str">
            <v>VK280 1WAY</v>
          </cell>
          <cell r="K487">
            <v>4098</v>
          </cell>
        </row>
        <row r="488">
          <cell r="B488" t="str">
            <v/>
          </cell>
          <cell r="G488" t="str">
            <v>HT-F3360-KM02N</v>
          </cell>
          <cell r="H488">
            <v>1</v>
          </cell>
          <cell r="I488">
            <v>323</v>
          </cell>
          <cell r="J488" t="str">
            <v>ﾅｲｿﾞｳ 128MB ﾒﾓﾘ</v>
          </cell>
          <cell r="K488">
            <v>239</v>
          </cell>
        </row>
        <row r="489">
          <cell r="B489" t="str">
            <v/>
          </cell>
          <cell r="G489" t="str">
            <v>HT-F4098-JDH11</v>
          </cell>
          <cell r="H489">
            <v>1</v>
          </cell>
          <cell r="I489">
            <v>323</v>
          </cell>
          <cell r="J489" t="str">
            <v>FW HD 2GB</v>
          </cell>
          <cell r="K489">
            <v>176</v>
          </cell>
        </row>
        <row r="490">
          <cell r="B490" t="str">
            <v/>
          </cell>
          <cell r="G490" t="str">
            <v>HT-F3360-NSC03N</v>
          </cell>
          <cell r="H490">
            <v>1</v>
          </cell>
          <cell r="I490">
            <v>323</v>
          </cell>
          <cell r="J490" t="str">
            <v>12x CD-ROM</v>
          </cell>
          <cell r="K490">
            <v>88</v>
          </cell>
        </row>
        <row r="491">
          <cell r="B491" t="str">
            <v/>
          </cell>
          <cell r="G491" t="str">
            <v>HT-F3360-NSD02A</v>
          </cell>
          <cell r="H491">
            <v>1</v>
          </cell>
          <cell r="I491">
            <v>323</v>
          </cell>
          <cell r="J491" t="str">
            <v>2-16GB DDS-2/DAT</v>
          </cell>
          <cell r="K491">
            <v>290</v>
          </cell>
        </row>
        <row r="492">
          <cell r="B492" t="str">
            <v/>
          </cell>
          <cell r="G492" t="str">
            <v>HT-F3360-CN2</v>
          </cell>
          <cell r="H492">
            <v>1</v>
          </cell>
          <cell r="I492">
            <v>323</v>
          </cell>
          <cell r="J492" t="str">
            <v>Xｺﾝｿｰﾙ</v>
          </cell>
          <cell r="K492">
            <v>264</v>
          </cell>
        </row>
        <row r="493">
          <cell r="B493" t="str">
            <v/>
          </cell>
          <cell r="G493" t="str">
            <v>HT-4496-E2J</v>
          </cell>
          <cell r="H493">
            <v>1</v>
          </cell>
          <cell r="I493">
            <v>323</v>
          </cell>
          <cell r="J493" t="str">
            <v>15ｲﾝﾁﾓﾆﾀ</v>
          </cell>
          <cell r="K493">
            <v>62</v>
          </cell>
        </row>
        <row r="494">
          <cell r="B494" t="str">
            <v/>
          </cell>
          <cell r="G494" t="str">
            <v>RT-11D11-X01</v>
          </cell>
          <cell r="H494">
            <v>1</v>
          </cell>
          <cell r="I494">
            <v>333</v>
          </cell>
          <cell r="J494" t="str">
            <v>HP-UX10.20</v>
          </cell>
          <cell r="K494">
            <v>0</v>
          </cell>
        </row>
        <row r="495">
          <cell r="B495" t="str">
            <v/>
          </cell>
        </row>
        <row r="496">
          <cell r="B496" t="str">
            <v>VK280/2</v>
          </cell>
          <cell r="C496" t="str">
            <v>標準ｼｽﾃﾑｾｯﾄ</v>
          </cell>
          <cell r="D496" t="str">
            <v>VK280/2標準ｾｯﾄ1</v>
          </cell>
          <cell r="E496" t="str">
            <v>A</v>
          </cell>
          <cell r="F496">
            <v>1</v>
          </cell>
          <cell r="J496" t="str">
            <v>合計</v>
          </cell>
          <cell r="K496">
            <v>7434</v>
          </cell>
        </row>
        <row r="497">
          <cell r="B497" t="str">
            <v/>
          </cell>
          <cell r="C497" t="str">
            <v xml:space="preserve"> </v>
          </cell>
          <cell r="D497" t="str">
            <v xml:space="preserve"> </v>
          </cell>
          <cell r="E497" t="str">
            <v xml:space="preserve"> </v>
          </cell>
          <cell r="F497" t="str">
            <v xml:space="preserve"> </v>
          </cell>
          <cell r="G497" t="str">
            <v>HT-3360-VK282</v>
          </cell>
          <cell r="H497">
            <v>1</v>
          </cell>
          <cell r="I497">
            <v>323</v>
          </cell>
          <cell r="J497" t="str">
            <v>VK280 2WAY</v>
          </cell>
          <cell r="K497">
            <v>6315</v>
          </cell>
        </row>
        <row r="498">
          <cell r="B498" t="str">
            <v/>
          </cell>
          <cell r="G498" t="str">
            <v>HT-F3360-KM02N</v>
          </cell>
          <cell r="H498">
            <v>1</v>
          </cell>
          <cell r="I498">
            <v>323</v>
          </cell>
          <cell r="J498" t="str">
            <v>ﾅｲｿﾞｳ 128MB ﾒﾓﾘ</v>
          </cell>
          <cell r="K498">
            <v>239</v>
          </cell>
        </row>
        <row r="499">
          <cell r="B499" t="str">
            <v/>
          </cell>
          <cell r="G499" t="str">
            <v>HT-F4098-JDH11</v>
          </cell>
          <cell r="H499">
            <v>1</v>
          </cell>
          <cell r="I499">
            <v>323</v>
          </cell>
          <cell r="J499" t="str">
            <v>FW HD 2GB</v>
          </cell>
          <cell r="K499">
            <v>176</v>
          </cell>
        </row>
        <row r="500">
          <cell r="B500" t="str">
            <v/>
          </cell>
          <cell r="G500" t="str">
            <v>HT-F3360-NSC03N</v>
          </cell>
          <cell r="H500">
            <v>1</v>
          </cell>
          <cell r="I500">
            <v>323</v>
          </cell>
          <cell r="J500" t="str">
            <v>12x CD-ROM</v>
          </cell>
          <cell r="K500">
            <v>88</v>
          </cell>
        </row>
        <row r="501">
          <cell r="B501" t="str">
            <v/>
          </cell>
          <cell r="G501" t="str">
            <v>HT-F3360-NSD02A</v>
          </cell>
          <cell r="H501">
            <v>1</v>
          </cell>
          <cell r="I501">
            <v>323</v>
          </cell>
          <cell r="J501" t="str">
            <v>2-16GB DDS-2/DAT</v>
          </cell>
          <cell r="K501">
            <v>290</v>
          </cell>
        </row>
        <row r="502">
          <cell r="B502" t="str">
            <v/>
          </cell>
          <cell r="G502" t="str">
            <v>HT-F3360-CN2</v>
          </cell>
          <cell r="H502">
            <v>1</v>
          </cell>
          <cell r="I502">
            <v>323</v>
          </cell>
          <cell r="J502" t="str">
            <v>Xｺﾝｿｰﾙ</v>
          </cell>
          <cell r="K502">
            <v>264</v>
          </cell>
        </row>
        <row r="503">
          <cell r="B503" t="str">
            <v/>
          </cell>
          <cell r="G503" t="str">
            <v>HT-4496-E2J</v>
          </cell>
          <cell r="H503">
            <v>1</v>
          </cell>
          <cell r="I503">
            <v>323</v>
          </cell>
          <cell r="J503" t="str">
            <v>15ｲﾝﾁﾓﾆﾀ</v>
          </cell>
          <cell r="K503">
            <v>62</v>
          </cell>
        </row>
        <row r="504">
          <cell r="B504" t="str">
            <v/>
          </cell>
          <cell r="G504" t="str">
            <v>RT-11D11-X01</v>
          </cell>
          <cell r="H504">
            <v>1</v>
          </cell>
          <cell r="I504">
            <v>333</v>
          </cell>
          <cell r="J504" t="str">
            <v>HP-UX10.20</v>
          </cell>
          <cell r="K504">
            <v>0</v>
          </cell>
        </row>
        <row r="505">
          <cell r="B505" t="str">
            <v/>
          </cell>
        </row>
        <row r="506">
          <cell r="B506" t="str">
            <v>VK310-1</v>
          </cell>
          <cell r="C506" t="str">
            <v>標準ｼｽﾃﾑｾｯﾄ</v>
          </cell>
          <cell r="D506" t="str">
            <v>VK310標準ｾｯﾄ1</v>
          </cell>
          <cell r="E506" t="str">
            <v>A</v>
          </cell>
          <cell r="F506">
            <v>1</v>
          </cell>
          <cell r="G506" t="str">
            <v/>
          </cell>
          <cell r="J506" t="str">
            <v>合計</v>
          </cell>
          <cell r="K506">
            <v>2693</v>
          </cell>
        </row>
        <row r="507">
          <cell r="B507" t="str">
            <v/>
          </cell>
          <cell r="G507" t="str">
            <v>HT-3360-VK31A</v>
          </cell>
          <cell r="H507" t="str">
            <v>１</v>
          </cell>
          <cell r="I507">
            <v>323</v>
          </cell>
          <cell r="J507" t="str">
            <v>VK310 32MB</v>
          </cell>
          <cell r="K507">
            <v>1873</v>
          </cell>
        </row>
        <row r="508">
          <cell r="B508" t="str">
            <v/>
          </cell>
          <cell r="G508" t="str">
            <v>HT-F3360-KH02B</v>
          </cell>
          <cell r="H508" t="str">
            <v>１</v>
          </cell>
          <cell r="I508">
            <v>323</v>
          </cell>
          <cell r="J508" t="str">
            <v>HDD 2GB FWD</v>
          </cell>
          <cell r="K508">
            <v>254</v>
          </cell>
        </row>
        <row r="509">
          <cell r="B509" t="str">
            <v/>
          </cell>
          <cell r="G509" t="str">
            <v>HT-F3360-RCN2</v>
          </cell>
          <cell r="H509" t="str">
            <v>１</v>
          </cell>
          <cell r="I509">
            <v>323</v>
          </cell>
          <cell r="J509" t="str">
            <v>ｺﾝｿｰﾙ X ﾀｰﾐﾅﾙ</v>
          </cell>
          <cell r="K509">
            <v>288</v>
          </cell>
        </row>
        <row r="510">
          <cell r="B510" t="str">
            <v/>
          </cell>
          <cell r="G510" t="str">
            <v>HT-F3360-NSD01</v>
          </cell>
          <cell r="H510" t="str">
            <v>１</v>
          </cell>
          <cell r="I510">
            <v>323</v>
          </cell>
          <cell r="J510" t="str">
            <v>ﾅｲｿﾞｳ 2-8GB DAT</v>
          </cell>
          <cell r="K510">
            <v>278</v>
          </cell>
        </row>
        <row r="511">
          <cell r="B511" t="str">
            <v/>
          </cell>
          <cell r="G511" t="str">
            <v>RT-11B11-X01</v>
          </cell>
          <cell r="H511" t="str">
            <v>１</v>
          </cell>
          <cell r="I511">
            <v>333</v>
          </cell>
          <cell r="J511" t="str">
            <v>HP-UX10.01ｲﾝｽﾄｰﾙ</v>
          </cell>
          <cell r="K511">
            <v>0</v>
          </cell>
        </row>
        <row r="512">
          <cell r="B512" t="str">
            <v/>
          </cell>
          <cell r="G512" t="str">
            <v/>
          </cell>
          <cell r="J512" t="str">
            <v/>
          </cell>
        </row>
        <row r="513">
          <cell r="B513" t="str">
            <v>VK310-3</v>
          </cell>
          <cell r="C513" t="str">
            <v>標準ｼｽﾃﾑｾｯﾄ</v>
          </cell>
          <cell r="D513" t="str">
            <v>VK310標準ｾｯﾄ3</v>
          </cell>
          <cell r="E513" t="str">
            <v>A</v>
          </cell>
          <cell r="F513">
            <v>1</v>
          </cell>
          <cell r="G513" t="str">
            <v/>
          </cell>
          <cell r="J513" t="str">
            <v>合計</v>
          </cell>
          <cell r="K513">
            <v>2693</v>
          </cell>
        </row>
        <row r="514">
          <cell r="B514" t="str">
            <v/>
          </cell>
          <cell r="G514" t="str">
            <v>HT-3360-VK31A</v>
          </cell>
          <cell r="H514" t="str">
            <v>１</v>
          </cell>
          <cell r="I514">
            <v>323</v>
          </cell>
          <cell r="J514" t="str">
            <v>VK310 32MB</v>
          </cell>
          <cell r="K514">
            <v>1873</v>
          </cell>
        </row>
        <row r="515">
          <cell r="B515" t="str">
            <v/>
          </cell>
          <cell r="G515" t="str">
            <v>HT-F3360-KH02B</v>
          </cell>
          <cell r="H515" t="str">
            <v>１</v>
          </cell>
          <cell r="I515">
            <v>323</v>
          </cell>
          <cell r="J515" t="str">
            <v>HDD 2GB FWD</v>
          </cell>
          <cell r="K515">
            <v>254</v>
          </cell>
        </row>
        <row r="516">
          <cell r="B516" t="str">
            <v/>
          </cell>
          <cell r="G516" t="str">
            <v>HT-F3360-NSD01</v>
          </cell>
          <cell r="H516" t="str">
            <v>１</v>
          </cell>
          <cell r="I516">
            <v>323</v>
          </cell>
          <cell r="J516" t="str">
            <v>ﾅｲｿﾞｳ 2-8GB DAT</v>
          </cell>
          <cell r="K516">
            <v>278</v>
          </cell>
        </row>
        <row r="517">
          <cell r="B517" t="str">
            <v/>
          </cell>
          <cell r="G517" t="str">
            <v>HT-F3360-CN1</v>
          </cell>
          <cell r="H517">
            <v>1</v>
          </cell>
          <cell r="I517">
            <v>323</v>
          </cell>
          <cell r="J517" t="str">
            <v>Xｺﾝｿｰﾙ</v>
          </cell>
          <cell r="K517">
            <v>226</v>
          </cell>
        </row>
        <row r="518">
          <cell r="B518" t="str">
            <v/>
          </cell>
          <cell r="G518" t="str">
            <v>HT-4496-E2J</v>
          </cell>
          <cell r="H518">
            <v>1</v>
          </cell>
          <cell r="I518">
            <v>323</v>
          </cell>
          <cell r="J518" t="str">
            <v>15ｲﾝﾁﾓﾆﾀ</v>
          </cell>
          <cell r="K518">
            <v>62</v>
          </cell>
        </row>
        <row r="519">
          <cell r="B519" t="str">
            <v/>
          </cell>
          <cell r="G519" t="str">
            <v>RT-11B11-X01</v>
          </cell>
          <cell r="H519" t="str">
            <v>１</v>
          </cell>
          <cell r="I519">
            <v>333</v>
          </cell>
          <cell r="J519" t="str">
            <v>HP-UX10.01ｲﾝｽﾄｰﾙ</v>
          </cell>
          <cell r="K519">
            <v>0</v>
          </cell>
        </row>
        <row r="520">
          <cell r="B520" t="str">
            <v/>
          </cell>
          <cell r="G520" t="str">
            <v/>
          </cell>
          <cell r="J520" t="str">
            <v/>
          </cell>
        </row>
        <row r="521">
          <cell r="B521" t="str">
            <v>VK310-5</v>
          </cell>
          <cell r="C521" t="str">
            <v>標準ｼｽﾃﾑｾｯﾄ</v>
          </cell>
          <cell r="D521" t="str">
            <v>VK310標準ｾｯﾄ5</v>
          </cell>
          <cell r="E521" t="str">
            <v>A</v>
          </cell>
          <cell r="F521">
            <v>1</v>
          </cell>
          <cell r="G521" t="str">
            <v/>
          </cell>
          <cell r="J521" t="str">
            <v>合計</v>
          </cell>
          <cell r="K521">
            <v>2498</v>
          </cell>
        </row>
        <row r="522">
          <cell r="B522" t="str">
            <v/>
          </cell>
          <cell r="G522" t="str">
            <v>HT-3360-VK31A</v>
          </cell>
          <cell r="H522">
            <v>1</v>
          </cell>
          <cell r="I522">
            <v>323</v>
          </cell>
          <cell r="J522" t="str">
            <v>VK310 32MB</v>
          </cell>
          <cell r="K522">
            <v>1739</v>
          </cell>
        </row>
        <row r="523">
          <cell r="B523" t="str">
            <v/>
          </cell>
          <cell r="G523" t="str">
            <v>HT-F3360-KH02B</v>
          </cell>
          <cell r="H523">
            <v>1</v>
          </cell>
          <cell r="I523">
            <v>323</v>
          </cell>
          <cell r="J523" t="str">
            <v>HDD 2GB FWD</v>
          </cell>
          <cell r="K523">
            <v>212</v>
          </cell>
        </row>
        <row r="524">
          <cell r="B524" t="str">
            <v/>
          </cell>
          <cell r="G524" t="str">
            <v>HT-F3360-NSD02A</v>
          </cell>
          <cell r="H524">
            <v>1</v>
          </cell>
          <cell r="I524">
            <v>323</v>
          </cell>
          <cell r="J524" t="str">
            <v>2-16GB DDS-2/DAT</v>
          </cell>
          <cell r="K524">
            <v>259</v>
          </cell>
        </row>
        <row r="525">
          <cell r="B525" t="str">
            <v/>
          </cell>
          <cell r="G525" t="str">
            <v>HT-F3360-CN1</v>
          </cell>
          <cell r="H525">
            <v>1</v>
          </cell>
          <cell r="I525">
            <v>323</v>
          </cell>
          <cell r="J525" t="str">
            <v>Xｺﾝｿｰﾙ</v>
          </cell>
          <cell r="K525">
            <v>226</v>
          </cell>
        </row>
        <row r="526">
          <cell r="B526" t="str">
            <v/>
          </cell>
          <cell r="G526" t="str">
            <v>HT-4496-E2J</v>
          </cell>
          <cell r="H526">
            <v>1</v>
          </cell>
          <cell r="I526">
            <v>323</v>
          </cell>
          <cell r="J526" t="str">
            <v>15ｲﾝﾁﾓﾆﾀ</v>
          </cell>
          <cell r="K526">
            <v>62</v>
          </cell>
        </row>
        <row r="527">
          <cell r="B527" t="str">
            <v/>
          </cell>
          <cell r="G527" t="str">
            <v>RT-11D11-X01</v>
          </cell>
          <cell r="H527">
            <v>1</v>
          </cell>
          <cell r="I527">
            <v>333</v>
          </cell>
          <cell r="J527" t="str">
            <v>HP-UX10.20ｲﾝｽﾄｰﾙ</v>
          </cell>
          <cell r="K527">
            <v>0</v>
          </cell>
        </row>
        <row r="528">
          <cell r="B528" t="str">
            <v/>
          </cell>
          <cell r="G528" t="str">
            <v/>
          </cell>
          <cell r="J528" t="str">
            <v/>
          </cell>
        </row>
        <row r="529">
          <cell r="B529" t="str">
            <v>VK310-2</v>
          </cell>
          <cell r="C529" t="str">
            <v>標準ｼｽﾃﾑｾｯﾄ</v>
          </cell>
          <cell r="D529" t="str">
            <v>VK310標準ｾｯﾄ2</v>
          </cell>
          <cell r="E529" t="str">
            <v>A</v>
          </cell>
          <cell r="F529">
            <v>1</v>
          </cell>
          <cell r="G529" t="str">
            <v/>
          </cell>
          <cell r="J529" t="str">
            <v>合計</v>
          </cell>
          <cell r="K529">
            <v>3835</v>
          </cell>
        </row>
        <row r="530">
          <cell r="B530" t="str">
            <v/>
          </cell>
          <cell r="G530" t="str">
            <v>HT-3360-VK31B</v>
          </cell>
          <cell r="H530" t="str">
            <v>１</v>
          </cell>
          <cell r="I530">
            <v>323</v>
          </cell>
          <cell r="J530" t="str">
            <v>VK310 128MB</v>
          </cell>
          <cell r="K530">
            <v>3015</v>
          </cell>
        </row>
        <row r="531">
          <cell r="B531" t="str">
            <v/>
          </cell>
          <cell r="G531" t="str">
            <v>HT-F3360-KH02B</v>
          </cell>
          <cell r="H531" t="str">
            <v>１</v>
          </cell>
          <cell r="I531">
            <v>323</v>
          </cell>
          <cell r="J531" t="str">
            <v>HDD 2GB FWD</v>
          </cell>
          <cell r="K531">
            <v>254</v>
          </cell>
        </row>
        <row r="532">
          <cell r="B532" t="str">
            <v/>
          </cell>
          <cell r="G532" t="str">
            <v>HT-F3360-RCN2</v>
          </cell>
          <cell r="H532" t="str">
            <v>１</v>
          </cell>
          <cell r="I532">
            <v>323</v>
          </cell>
          <cell r="J532" t="str">
            <v>ｺﾝｿｰﾙ X ﾀｰﾐﾅﾙ</v>
          </cell>
          <cell r="K532">
            <v>288</v>
          </cell>
        </row>
        <row r="533">
          <cell r="B533" t="str">
            <v/>
          </cell>
          <cell r="G533" t="str">
            <v>HT-F3360-NSD01</v>
          </cell>
          <cell r="H533" t="str">
            <v>１</v>
          </cell>
          <cell r="I533">
            <v>323</v>
          </cell>
          <cell r="J533" t="str">
            <v>ﾅｲｿﾞｳ 2-8GB DAT</v>
          </cell>
          <cell r="K533">
            <v>278</v>
          </cell>
        </row>
        <row r="534">
          <cell r="B534" t="str">
            <v/>
          </cell>
          <cell r="G534" t="str">
            <v>RT-11B11-X01</v>
          </cell>
          <cell r="H534" t="str">
            <v>１</v>
          </cell>
          <cell r="I534">
            <v>333</v>
          </cell>
          <cell r="J534" t="str">
            <v>HP-UX10.01ｲﾝｽﾄｰﾙ</v>
          </cell>
          <cell r="K534">
            <v>0</v>
          </cell>
        </row>
        <row r="535">
          <cell r="B535" t="str">
            <v/>
          </cell>
          <cell r="G535" t="str">
            <v/>
          </cell>
          <cell r="J535" t="str">
            <v/>
          </cell>
        </row>
        <row r="536">
          <cell r="B536" t="str">
            <v>VK310-4</v>
          </cell>
          <cell r="C536" t="str">
            <v>標準ｼｽﾃﾑｾｯﾄ</v>
          </cell>
          <cell r="D536" t="str">
            <v>VK310標準ｾｯﾄ4</v>
          </cell>
          <cell r="E536" t="str">
            <v>A</v>
          </cell>
          <cell r="F536">
            <v>1</v>
          </cell>
          <cell r="G536" t="str">
            <v/>
          </cell>
          <cell r="J536" t="str">
            <v>合計</v>
          </cell>
          <cell r="K536">
            <v>3835</v>
          </cell>
        </row>
        <row r="537">
          <cell r="B537" t="str">
            <v/>
          </cell>
          <cell r="G537" t="str">
            <v>HT-3360-VK31B</v>
          </cell>
          <cell r="H537" t="str">
            <v>１</v>
          </cell>
          <cell r="I537">
            <v>323</v>
          </cell>
          <cell r="J537" t="str">
            <v>VK310 128MB</v>
          </cell>
          <cell r="K537">
            <v>3015</v>
          </cell>
        </row>
        <row r="538">
          <cell r="B538" t="str">
            <v/>
          </cell>
          <cell r="G538" t="str">
            <v>HT-F3360-KH02B</v>
          </cell>
          <cell r="H538" t="str">
            <v>１</v>
          </cell>
          <cell r="I538">
            <v>323</v>
          </cell>
          <cell r="J538" t="str">
            <v>HDD 2GB FWD</v>
          </cell>
          <cell r="K538">
            <v>254</v>
          </cell>
        </row>
        <row r="539">
          <cell r="B539" t="str">
            <v/>
          </cell>
          <cell r="G539" t="str">
            <v>HT-F3360-NSD01</v>
          </cell>
          <cell r="H539" t="str">
            <v>１</v>
          </cell>
          <cell r="I539">
            <v>323</v>
          </cell>
          <cell r="J539" t="str">
            <v>ﾅｲｿﾞｳ 2-8GB DAT</v>
          </cell>
          <cell r="K539">
            <v>278</v>
          </cell>
        </row>
        <row r="540">
          <cell r="B540" t="str">
            <v/>
          </cell>
          <cell r="G540" t="str">
            <v>HT-F3360-CN1</v>
          </cell>
          <cell r="H540">
            <v>1</v>
          </cell>
          <cell r="I540">
            <v>323</v>
          </cell>
          <cell r="J540" t="str">
            <v>Xｺﾝｿｰﾙ</v>
          </cell>
          <cell r="K540">
            <v>226</v>
          </cell>
        </row>
        <row r="541">
          <cell r="B541" t="str">
            <v/>
          </cell>
          <cell r="G541" t="str">
            <v>HT-4496-E2J</v>
          </cell>
          <cell r="H541">
            <v>1</v>
          </cell>
          <cell r="I541">
            <v>323</v>
          </cell>
          <cell r="J541" t="str">
            <v>15ｲﾝﾁﾓﾆﾀ</v>
          </cell>
          <cell r="K541">
            <v>62</v>
          </cell>
        </row>
        <row r="542">
          <cell r="B542" t="str">
            <v/>
          </cell>
          <cell r="G542" t="str">
            <v>RT-11B11-X01</v>
          </cell>
          <cell r="H542" t="str">
            <v>１</v>
          </cell>
          <cell r="I542">
            <v>333</v>
          </cell>
          <cell r="J542" t="str">
            <v>HP-UX10.01ｲﾝｽﾄｰﾙ</v>
          </cell>
          <cell r="K542">
            <v>0</v>
          </cell>
        </row>
        <row r="543">
          <cell r="B543" t="str">
            <v/>
          </cell>
          <cell r="G543" t="str">
            <v/>
          </cell>
          <cell r="J543" t="str">
            <v/>
          </cell>
        </row>
        <row r="544">
          <cell r="B544" t="str">
            <v>VK310-6</v>
          </cell>
          <cell r="C544" t="str">
            <v>標準ｼｽﾃﾑｾｯﾄ</v>
          </cell>
          <cell r="D544" t="str">
            <v>VK310標準ｾｯﾄ6</v>
          </cell>
          <cell r="E544" t="str">
            <v>A</v>
          </cell>
          <cell r="F544">
            <v>1</v>
          </cell>
          <cell r="G544" t="str">
            <v/>
          </cell>
          <cell r="J544" t="str">
            <v>合計</v>
          </cell>
          <cell r="K544">
            <v>2922</v>
          </cell>
        </row>
        <row r="545">
          <cell r="B545" t="str">
            <v/>
          </cell>
          <cell r="G545" t="str">
            <v>HT-3360-VK31B</v>
          </cell>
          <cell r="H545">
            <v>1</v>
          </cell>
          <cell r="I545">
            <v>323</v>
          </cell>
          <cell r="J545" t="str">
            <v>VK310 128MB</v>
          </cell>
          <cell r="K545">
            <v>2163</v>
          </cell>
        </row>
        <row r="546">
          <cell r="B546" t="str">
            <v/>
          </cell>
          <cell r="G546" t="str">
            <v>HT-F3360-KH02B</v>
          </cell>
          <cell r="H546">
            <v>1</v>
          </cell>
          <cell r="I546">
            <v>323</v>
          </cell>
          <cell r="J546" t="str">
            <v>HDD 2GB FWD</v>
          </cell>
          <cell r="K546">
            <v>212</v>
          </cell>
        </row>
        <row r="547">
          <cell r="B547" t="str">
            <v/>
          </cell>
          <cell r="G547" t="str">
            <v>HT-F3360-NSD02A</v>
          </cell>
          <cell r="H547">
            <v>1</v>
          </cell>
          <cell r="I547">
            <v>323</v>
          </cell>
          <cell r="J547" t="str">
            <v>2-16GB DDS-2/DAT</v>
          </cell>
          <cell r="K547">
            <v>259</v>
          </cell>
        </row>
        <row r="548">
          <cell r="B548" t="str">
            <v/>
          </cell>
          <cell r="G548" t="str">
            <v>HT-F3360-CN1</v>
          </cell>
          <cell r="H548">
            <v>1</v>
          </cell>
          <cell r="I548">
            <v>323</v>
          </cell>
          <cell r="J548" t="str">
            <v>Xｺﾝｿｰﾙ</v>
          </cell>
          <cell r="K548">
            <v>226</v>
          </cell>
        </row>
        <row r="549">
          <cell r="B549" t="str">
            <v/>
          </cell>
          <cell r="G549" t="str">
            <v>HT-4496-E2J</v>
          </cell>
          <cell r="H549">
            <v>1</v>
          </cell>
          <cell r="I549">
            <v>323</v>
          </cell>
          <cell r="J549" t="str">
            <v>15ｲﾝﾁﾓﾆﾀ</v>
          </cell>
          <cell r="K549">
            <v>62</v>
          </cell>
        </row>
        <row r="550">
          <cell r="B550" t="str">
            <v/>
          </cell>
          <cell r="G550" t="str">
            <v>RT-11D11-X01</v>
          </cell>
          <cell r="H550">
            <v>1</v>
          </cell>
          <cell r="I550">
            <v>333</v>
          </cell>
          <cell r="J550" t="str">
            <v>HP-UX10.20ｲﾝｽﾄｰﾙ</v>
          </cell>
          <cell r="K550">
            <v>0</v>
          </cell>
        </row>
        <row r="551">
          <cell r="B551" t="str">
            <v/>
          </cell>
          <cell r="G551" t="str">
            <v/>
          </cell>
          <cell r="J551" t="str">
            <v/>
          </cell>
        </row>
        <row r="552">
          <cell r="B552" t="str">
            <v>VK310-7</v>
          </cell>
          <cell r="C552" t="str">
            <v>標準ｼｽﾃﾑｾｯﾄ</v>
          </cell>
          <cell r="D552" t="str">
            <v>VK310標準ｾｯﾄ7</v>
          </cell>
          <cell r="E552" t="str">
            <v>A</v>
          </cell>
          <cell r="F552">
            <v>1</v>
          </cell>
          <cell r="J552" t="str">
            <v>合計</v>
          </cell>
          <cell r="K552">
            <v>2922</v>
          </cell>
        </row>
        <row r="553">
          <cell r="B553" t="str">
            <v/>
          </cell>
          <cell r="G553" t="str">
            <v>HT-3360-VK311</v>
          </cell>
          <cell r="H553">
            <v>1</v>
          </cell>
          <cell r="I553">
            <v>323</v>
          </cell>
          <cell r="J553" t="str">
            <v>VK310 ﾎﾝﾀｲ</v>
          </cell>
          <cell r="K553">
            <v>1556</v>
          </cell>
        </row>
        <row r="554">
          <cell r="B554" t="str">
            <v/>
          </cell>
          <cell r="G554" t="str">
            <v>HT-F3360-KM02N</v>
          </cell>
          <cell r="H554">
            <v>1</v>
          </cell>
          <cell r="I554">
            <v>323</v>
          </cell>
          <cell r="J554" t="str">
            <v>128MB ﾒﾓﾘ</v>
          </cell>
          <cell r="K554">
            <v>529</v>
          </cell>
        </row>
        <row r="555">
          <cell r="B555" t="str">
            <v/>
          </cell>
          <cell r="G555" t="str">
            <v>HT-F4098-JDH11</v>
          </cell>
          <cell r="H555">
            <v>1</v>
          </cell>
          <cell r="I555">
            <v>323</v>
          </cell>
          <cell r="J555" t="str">
            <v>FW HD 2GB</v>
          </cell>
          <cell r="K555">
            <v>212</v>
          </cell>
        </row>
        <row r="556">
          <cell r="B556" t="str">
            <v/>
          </cell>
          <cell r="G556" t="str">
            <v>HT-F3360-NSC03N</v>
          </cell>
          <cell r="H556">
            <v>1</v>
          </cell>
          <cell r="I556">
            <v>323</v>
          </cell>
          <cell r="J556" t="str">
            <v>12x CD-ROM</v>
          </cell>
          <cell r="K556">
            <v>78</v>
          </cell>
        </row>
        <row r="557">
          <cell r="B557" t="str">
            <v/>
          </cell>
          <cell r="G557" t="str">
            <v>HT-F3360-NSD02A</v>
          </cell>
          <cell r="H557">
            <v>1</v>
          </cell>
          <cell r="I557">
            <v>323</v>
          </cell>
          <cell r="J557" t="str">
            <v>2-16GB DDS-2/DAT</v>
          </cell>
          <cell r="K557">
            <v>259</v>
          </cell>
        </row>
        <row r="558">
          <cell r="B558" t="str">
            <v/>
          </cell>
          <cell r="G558" t="str">
            <v>HT-F3360-CN1</v>
          </cell>
          <cell r="H558">
            <v>1</v>
          </cell>
          <cell r="I558">
            <v>323</v>
          </cell>
          <cell r="J558" t="str">
            <v>Xｺﾝｿｰﾙ</v>
          </cell>
          <cell r="K558">
            <v>226</v>
          </cell>
        </row>
        <row r="559">
          <cell r="B559" t="str">
            <v/>
          </cell>
          <cell r="G559" t="str">
            <v>HT-4496-E2J</v>
          </cell>
          <cell r="H559">
            <v>1</v>
          </cell>
          <cell r="I559">
            <v>323</v>
          </cell>
          <cell r="J559" t="str">
            <v>15ｲﾝﾁﾓﾆﾀ</v>
          </cell>
          <cell r="K559">
            <v>62</v>
          </cell>
        </row>
        <row r="560">
          <cell r="B560" t="str">
            <v/>
          </cell>
          <cell r="G560" t="str">
            <v xml:space="preserve">RT-11D11-X01    </v>
          </cell>
          <cell r="H560">
            <v>1</v>
          </cell>
          <cell r="I560">
            <v>333</v>
          </cell>
          <cell r="J560" t="str">
            <v>HP-UX10.20ｲﾝｽﾄｰﾙ</v>
          </cell>
          <cell r="K560">
            <v>0</v>
          </cell>
        </row>
        <row r="561">
          <cell r="B561" t="str">
            <v/>
          </cell>
        </row>
        <row r="562">
          <cell r="B562" t="str">
            <v>VK320</v>
          </cell>
          <cell r="C562" t="str">
            <v>標準ｼｽﾃﾑｾｯﾄ</v>
          </cell>
          <cell r="D562" t="str">
            <v>VK320標準ｾｯﾄ1</v>
          </cell>
          <cell r="E562" t="str">
            <v>A</v>
          </cell>
          <cell r="F562">
            <v>1</v>
          </cell>
          <cell r="G562" t="str">
            <v/>
          </cell>
          <cell r="J562" t="str">
            <v>合計</v>
          </cell>
          <cell r="K562">
            <v>3111</v>
          </cell>
        </row>
        <row r="563">
          <cell r="B563" t="str">
            <v/>
          </cell>
          <cell r="G563" t="str">
            <v>HT-3360-VK32A</v>
          </cell>
          <cell r="H563">
            <v>1</v>
          </cell>
          <cell r="I563">
            <v>323</v>
          </cell>
          <cell r="J563" t="str">
            <v>VK320 1WAY</v>
          </cell>
          <cell r="K563">
            <v>2040</v>
          </cell>
        </row>
        <row r="564">
          <cell r="B564" t="str">
            <v/>
          </cell>
          <cell r="G564" t="str">
            <v>HT-F3360-KM02N</v>
          </cell>
          <cell r="H564">
            <v>1</v>
          </cell>
          <cell r="I564">
            <v>323</v>
          </cell>
          <cell r="J564" t="str">
            <v>ﾅｲｿﾞｳ 128MB ﾒﾓﾘ</v>
          </cell>
          <cell r="K564">
            <v>312</v>
          </cell>
        </row>
        <row r="565">
          <cell r="B565" t="str">
            <v/>
          </cell>
          <cell r="G565" t="str">
            <v>HT-F3360-KH02B</v>
          </cell>
          <cell r="H565">
            <v>1</v>
          </cell>
          <cell r="I565">
            <v>323</v>
          </cell>
          <cell r="J565" t="str">
            <v>FW HD 2GB</v>
          </cell>
          <cell r="K565">
            <v>212</v>
          </cell>
        </row>
        <row r="566">
          <cell r="B566" t="str">
            <v/>
          </cell>
          <cell r="G566" t="str">
            <v>HT-F3360-NSD02A</v>
          </cell>
          <cell r="H566">
            <v>1</v>
          </cell>
          <cell r="I566">
            <v>323</v>
          </cell>
          <cell r="J566" t="str">
            <v>2-16GB DDS-2/DAT</v>
          </cell>
          <cell r="K566">
            <v>259</v>
          </cell>
        </row>
        <row r="567">
          <cell r="B567" t="str">
            <v/>
          </cell>
          <cell r="G567" t="str">
            <v>HT-F3360-CN1</v>
          </cell>
          <cell r="H567">
            <v>1</v>
          </cell>
          <cell r="I567">
            <v>323</v>
          </cell>
          <cell r="J567" t="str">
            <v>Xｺﾝｿｰﾙ</v>
          </cell>
          <cell r="K567">
            <v>226</v>
          </cell>
        </row>
        <row r="568">
          <cell r="B568" t="str">
            <v/>
          </cell>
          <cell r="G568" t="str">
            <v>HT-4496-E2J</v>
          </cell>
          <cell r="H568">
            <v>1</v>
          </cell>
          <cell r="I568">
            <v>323</v>
          </cell>
          <cell r="J568" t="str">
            <v>15ｲﾝﾁﾓﾆﾀ</v>
          </cell>
          <cell r="K568">
            <v>62</v>
          </cell>
        </row>
        <row r="569">
          <cell r="B569" t="str">
            <v/>
          </cell>
          <cell r="G569" t="str">
            <v>RT-11D11-X01</v>
          </cell>
          <cell r="H569">
            <v>1</v>
          </cell>
          <cell r="I569">
            <v>333</v>
          </cell>
          <cell r="J569" t="str">
            <v>HP-UX10.20</v>
          </cell>
          <cell r="K569">
            <v>0</v>
          </cell>
        </row>
        <row r="570">
          <cell r="B570" t="str">
            <v/>
          </cell>
          <cell r="G570" t="str">
            <v/>
          </cell>
          <cell r="J570" t="str">
            <v/>
          </cell>
        </row>
        <row r="571">
          <cell r="B571" t="str">
            <v>VK320-2</v>
          </cell>
          <cell r="C571" t="str">
            <v>標準ｼｽﾃﾑｾｯﾄ</v>
          </cell>
          <cell r="D571" t="str">
            <v>VK320標準ｾｯﾄ2</v>
          </cell>
          <cell r="E571" t="str">
            <v>A</v>
          </cell>
          <cell r="F571">
            <v>1</v>
          </cell>
          <cell r="J571" t="str">
            <v>合計</v>
          </cell>
          <cell r="K571">
            <v>3111</v>
          </cell>
        </row>
        <row r="572">
          <cell r="B572" t="str">
            <v/>
          </cell>
          <cell r="G572" t="str">
            <v>HT-3360-VK321</v>
          </cell>
          <cell r="H572">
            <v>1</v>
          </cell>
          <cell r="I572">
            <v>323</v>
          </cell>
          <cell r="J572" t="str">
            <v>VK320 1WAY</v>
          </cell>
          <cell r="K572">
            <v>1962</v>
          </cell>
        </row>
        <row r="573">
          <cell r="B573" t="str">
            <v/>
          </cell>
          <cell r="G573" t="str">
            <v>HT-F3360-KM02N</v>
          </cell>
          <cell r="H573">
            <v>1</v>
          </cell>
          <cell r="I573">
            <v>323</v>
          </cell>
          <cell r="J573" t="str">
            <v>ﾅｲｿﾞｳ 128MB ﾒﾓﾘ</v>
          </cell>
          <cell r="K573">
            <v>312</v>
          </cell>
        </row>
        <row r="574">
          <cell r="B574" t="str">
            <v/>
          </cell>
          <cell r="G574" t="str">
            <v>HT-F4098-JDH11</v>
          </cell>
          <cell r="H574">
            <v>1</v>
          </cell>
          <cell r="I574">
            <v>323</v>
          </cell>
          <cell r="J574" t="str">
            <v>FW HD 2GB</v>
          </cell>
          <cell r="K574">
            <v>212</v>
          </cell>
        </row>
        <row r="575">
          <cell r="B575" t="str">
            <v/>
          </cell>
          <cell r="G575" t="str">
            <v>HT-F3360-NSC03N</v>
          </cell>
          <cell r="H575">
            <v>1</v>
          </cell>
          <cell r="I575">
            <v>323</v>
          </cell>
          <cell r="J575" t="str">
            <v>12x CD-ROM</v>
          </cell>
          <cell r="K575">
            <v>78</v>
          </cell>
        </row>
        <row r="576">
          <cell r="B576" t="str">
            <v/>
          </cell>
          <cell r="G576" t="str">
            <v>HT-F3360-NSD02A</v>
          </cell>
          <cell r="H576">
            <v>1</v>
          </cell>
          <cell r="I576">
            <v>323</v>
          </cell>
          <cell r="J576" t="str">
            <v>2-16GB DDS-2/DAT</v>
          </cell>
          <cell r="K576">
            <v>259</v>
          </cell>
        </row>
        <row r="577">
          <cell r="B577" t="str">
            <v/>
          </cell>
          <cell r="G577" t="str">
            <v>HT-F3360-CN1</v>
          </cell>
          <cell r="H577">
            <v>1</v>
          </cell>
          <cell r="I577">
            <v>323</v>
          </cell>
          <cell r="J577" t="str">
            <v>Xｺﾝｿｰﾙ</v>
          </cell>
          <cell r="K577">
            <v>226</v>
          </cell>
        </row>
        <row r="578">
          <cell r="B578" t="str">
            <v/>
          </cell>
          <cell r="G578" t="str">
            <v>HT-4496-E2J</v>
          </cell>
          <cell r="H578">
            <v>1</v>
          </cell>
          <cell r="I578">
            <v>323</v>
          </cell>
          <cell r="J578" t="str">
            <v>15ｲﾝﾁﾓﾆﾀ</v>
          </cell>
          <cell r="K578">
            <v>62</v>
          </cell>
        </row>
        <row r="579">
          <cell r="B579" t="str">
            <v/>
          </cell>
          <cell r="G579" t="str">
            <v>RT-11D11-X01</v>
          </cell>
          <cell r="H579">
            <v>1</v>
          </cell>
          <cell r="I579">
            <v>333</v>
          </cell>
          <cell r="J579" t="str">
            <v>HP-UX10.20</v>
          </cell>
          <cell r="K579">
            <v>0</v>
          </cell>
        </row>
        <row r="580">
          <cell r="B580" t="str">
            <v/>
          </cell>
        </row>
        <row r="581">
          <cell r="B581" t="str">
            <v>VK320-3</v>
          </cell>
          <cell r="C581" t="str">
            <v>標準ｼｽﾃﾑｾｯﾄ</v>
          </cell>
          <cell r="D581" t="str">
            <v>VK320標準ｾｯﾄ3</v>
          </cell>
          <cell r="E581" t="str">
            <v>A</v>
          </cell>
          <cell r="F581">
            <v>1</v>
          </cell>
          <cell r="J581" t="str">
            <v>合計</v>
          </cell>
          <cell r="K581">
            <v>2813</v>
          </cell>
        </row>
        <row r="582">
          <cell r="B582" t="str">
            <v/>
          </cell>
          <cell r="C582" t="str">
            <v xml:space="preserve"> </v>
          </cell>
          <cell r="D582" t="str">
            <v xml:space="preserve"> </v>
          </cell>
          <cell r="E582" t="str">
            <v xml:space="preserve"> </v>
          </cell>
          <cell r="F582" t="str">
            <v xml:space="preserve"> </v>
          </cell>
          <cell r="G582" t="str">
            <v>HT-3360-VK321</v>
          </cell>
          <cell r="H582">
            <v>1</v>
          </cell>
          <cell r="I582">
            <v>323</v>
          </cell>
          <cell r="J582" t="str">
            <v>VK320 1WAY</v>
          </cell>
          <cell r="K582">
            <v>1694</v>
          </cell>
        </row>
        <row r="583">
          <cell r="B583" t="str">
            <v/>
          </cell>
          <cell r="G583" t="str">
            <v>HT-F3360-KM02N</v>
          </cell>
          <cell r="H583">
            <v>1</v>
          </cell>
          <cell r="I583">
            <v>323</v>
          </cell>
          <cell r="J583" t="str">
            <v>ﾅｲｿﾞｳ 128MB ﾒﾓﾘ</v>
          </cell>
          <cell r="K583">
            <v>239</v>
          </cell>
        </row>
        <row r="584">
          <cell r="B584" t="str">
            <v/>
          </cell>
          <cell r="G584" t="str">
            <v>HT-F4098-JDH11</v>
          </cell>
          <cell r="H584">
            <v>1</v>
          </cell>
          <cell r="I584">
            <v>323</v>
          </cell>
          <cell r="J584" t="str">
            <v>FW HD 2GB</v>
          </cell>
          <cell r="K584">
            <v>176</v>
          </cell>
        </row>
        <row r="585">
          <cell r="B585" t="str">
            <v/>
          </cell>
          <cell r="G585" t="str">
            <v>HT-F3360-NSC03N</v>
          </cell>
          <cell r="H585">
            <v>1</v>
          </cell>
          <cell r="I585">
            <v>323</v>
          </cell>
          <cell r="J585" t="str">
            <v>12x CD-ROM</v>
          </cell>
          <cell r="K585">
            <v>88</v>
          </cell>
        </row>
        <row r="586">
          <cell r="B586" t="str">
            <v/>
          </cell>
          <cell r="G586" t="str">
            <v>HT-F3360-NSD02A</v>
          </cell>
          <cell r="H586">
            <v>1</v>
          </cell>
          <cell r="I586">
            <v>323</v>
          </cell>
          <cell r="J586" t="str">
            <v>2-16GB DDS-2/DAT</v>
          </cell>
          <cell r="K586">
            <v>290</v>
          </cell>
        </row>
        <row r="587">
          <cell r="B587" t="str">
            <v/>
          </cell>
          <cell r="G587" t="str">
            <v>HT-F3360-CN2</v>
          </cell>
          <cell r="H587">
            <v>1</v>
          </cell>
          <cell r="I587">
            <v>323</v>
          </cell>
          <cell r="J587" t="str">
            <v>Xｺﾝｿｰﾙ</v>
          </cell>
          <cell r="K587">
            <v>264</v>
          </cell>
        </row>
        <row r="588">
          <cell r="B588" t="str">
            <v/>
          </cell>
          <cell r="G588" t="str">
            <v>HT-4496-E2J</v>
          </cell>
          <cell r="H588">
            <v>1</v>
          </cell>
          <cell r="I588">
            <v>323</v>
          </cell>
          <cell r="J588" t="str">
            <v>15ｲﾝﾁﾓﾆﾀ</v>
          </cell>
          <cell r="K588">
            <v>62</v>
          </cell>
        </row>
        <row r="589">
          <cell r="B589" t="str">
            <v/>
          </cell>
          <cell r="G589" t="str">
            <v>RT-11D11-X01</v>
          </cell>
          <cell r="H589">
            <v>1</v>
          </cell>
          <cell r="I589">
            <v>333</v>
          </cell>
          <cell r="J589" t="str">
            <v>HP-UX10.20</v>
          </cell>
          <cell r="K589">
            <v>0</v>
          </cell>
        </row>
        <row r="590">
          <cell r="B590" t="str">
            <v/>
          </cell>
        </row>
        <row r="591">
          <cell r="B591" t="str">
            <v>VK330</v>
          </cell>
          <cell r="C591" t="str">
            <v>標準ｼｽﾃﾑｾｯﾄ</v>
          </cell>
          <cell r="D591" t="str">
            <v>VK330標準ｾｯﾄ1</v>
          </cell>
          <cell r="E591" t="str">
            <v>A</v>
          </cell>
          <cell r="F591">
            <v>1</v>
          </cell>
          <cell r="G591" t="str">
            <v/>
          </cell>
          <cell r="J591" t="str">
            <v>合計</v>
          </cell>
          <cell r="K591">
            <v>3780</v>
          </cell>
        </row>
        <row r="592">
          <cell r="B592" t="str">
            <v/>
          </cell>
          <cell r="G592" t="str">
            <v>HT-3360-VK33A</v>
          </cell>
          <cell r="H592">
            <v>1</v>
          </cell>
          <cell r="I592">
            <v>323</v>
          </cell>
          <cell r="J592" t="str">
            <v>VK330 1WAY</v>
          </cell>
          <cell r="K592">
            <v>2709</v>
          </cell>
        </row>
        <row r="593">
          <cell r="B593" t="str">
            <v/>
          </cell>
          <cell r="G593" t="str">
            <v>HT-F3360-KM02N</v>
          </cell>
          <cell r="H593">
            <v>1</v>
          </cell>
          <cell r="I593">
            <v>323</v>
          </cell>
          <cell r="J593" t="str">
            <v>ﾅｲｿﾞｳ 128MB ﾒﾓﾘ</v>
          </cell>
          <cell r="K593">
            <v>312</v>
          </cell>
        </row>
        <row r="594">
          <cell r="B594" t="str">
            <v/>
          </cell>
          <cell r="G594" t="str">
            <v>HT-F3360-KH02B</v>
          </cell>
          <cell r="H594">
            <v>1</v>
          </cell>
          <cell r="I594">
            <v>323</v>
          </cell>
          <cell r="J594" t="str">
            <v>FW HD 2GB</v>
          </cell>
          <cell r="K594">
            <v>212</v>
          </cell>
        </row>
        <row r="595">
          <cell r="B595" t="str">
            <v/>
          </cell>
          <cell r="G595" t="str">
            <v>HT-F3360-NSD02A</v>
          </cell>
          <cell r="H595">
            <v>1</v>
          </cell>
          <cell r="I595">
            <v>323</v>
          </cell>
          <cell r="J595" t="str">
            <v>2-16GB DDS-2/DAT</v>
          </cell>
          <cell r="K595">
            <v>259</v>
          </cell>
        </row>
        <row r="596">
          <cell r="B596" t="str">
            <v/>
          </cell>
          <cell r="G596" t="str">
            <v>HT-F3360-CN1</v>
          </cell>
          <cell r="H596">
            <v>1</v>
          </cell>
          <cell r="I596">
            <v>323</v>
          </cell>
          <cell r="J596" t="str">
            <v>Xｺﾝｿｰﾙ</v>
          </cell>
          <cell r="K596">
            <v>226</v>
          </cell>
        </row>
        <row r="597">
          <cell r="B597" t="str">
            <v/>
          </cell>
          <cell r="G597" t="str">
            <v>HT-4496-E2J</v>
          </cell>
          <cell r="H597">
            <v>1</v>
          </cell>
          <cell r="I597">
            <v>323</v>
          </cell>
          <cell r="J597" t="str">
            <v>15ｲﾝﾁﾓﾆﾀ</v>
          </cell>
          <cell r="K597">
            <v>62</v>
          </cell>
        </row>
        <row r="598">
          <cell r="B598" t="str">
            <v/>
          </cell>
          <cell r="G598" t="str">
            <v>RT-11D11-X01</v>
          </cell>
          <cell r="H598">
            <v>1</v>
          </cell>
          <cell r="I598">
            <v>333</v>
          </cell>
          <cell r="J598" t="str">
            <v>HP-UX10.20</v>
          </cell>
          <cell r="K598">
            <v>0</v>
          </cell>
        </row>
        <row r="599">
          <cell r="B599" t="str">
            <v/>
          </cell>
          <cell r="G599" t="str">
            <v/>
          </cell>
          <cell r="J599" t="str">
            <v/>
          </cell>
        </row>
        <row r="600">
          <cell r="B600" t="str">
            <v>VK330-2</v>
          </cell>
          <cell r="C600" t="str">
            <v>標準ｼｽﾃﾑｾｯﾄ</v>
          </cell>
          <cell r="D600" t="str">
            <v>VK330標準ｾｯﾄ2</v>
          </cell>
          <cell r="E600" t="str">
            <v>A</v>
          </cell>
          <cell r="F600">
            <v>1</v>
          </cell>
          <cell r="J600" t="str">
            <v>合計</v>
          </cell>
          <cell r="K600">
            <v>3780</v>
          </cell>
        </row>
        <row r="601">
          <cell r="B601" t="str">
            <v/>
          </cell>
          <cell r="G601" t="str">
            <v>HT-3360-VK331</v>
          </cell>
          <cell r="H601">
            <v>1</v>
          </cell>
          <cell r="I601">
            <v>323</v>
          </cell>
          <cell r="J601" t="str">
            <v>VK330 1WAY</v>
          </cell>
          <cell r="K601">
            <v>2631</v>
          </cell>
        </row>
        <row r="602">
          <cell r="B602" t="str">
            <v/>
          </cell>
          <cell r="G602" t="str">
            <v>HT-F3360-KM02N</v>
          </cell>
          <cell r="H602">
            <v>1</v>
          </cell>
          <cell r="I602">
            <v>323</v>
          </cell>
          <cell r="J602" t="str">
            <v>ﾅｲｿﾞｳ 128MB ﾒﾓﾘ</v>
          </cell>
          <cell r="K602">
            <v>312</v>
          </cell>
        </row>
        <row r="603">
          <cell r="B603" t="str">
            <v/>
          </cell>
          <cell r="G603" t="str">
            <v>HT-F4098-JDH11</v>
          </cell>
          <cell r="H603">
            <v>1</v>
          </cell>
          <cell r="I603">
            <v>323</v>
          </cell>
          <cell r="J603" t="str">
            <v>FW HD 2GB</v>
          </cell>
          <cell r="K603">
            <v>212</v>
          </cell>
        </row>
        <row r="604">
          <cell r="B604" t="str">
            <v/>
          </cell>
          <cell r="G604" t="str">
            <v>HT-F3360-NSC03N</v>
          </cell>
          <cell r="H604">
            <v>1</v>
          </cell>
          <cell r="I604">
            <v>323</v>
          </cell>
          <cell r="J604" t="str">
            <v>12x CD-ROM</v>
          </cell>
          <cell r="K604">
            <v>78</v>
          </cell>
        </row>
        <row r="605">
          <cell r="B605" t="str">
            <v/>
          </cell>
          <cell r="G605" t="str">
            <v>HT-F3360-NSD02A</v>
          </cell>
          <cell r="H605">
            <v>1</v>
          </cell>
          <cell r="I605">
            <v>323</v>
          </cell>
          <cell r="J605" t="str">
            <v>2-16GB DDS-2/DAT</v>
          </cell>
          <cell r="K605">
            <v>259</v>
          </cell>
        </row>
        <row r="606">
          <cell r="B606" t="str">
            <v/>
          </cell>
          <cell r="G606" t="str">
            <v>HT-F3360-CN1</v>
          </cell>
          <cell r="H606">
            <v>1</v>
          </cell>
          <cell r="I606">
            <v>323</v>
          </cell>
          <cell r="J606" t="str">
            <v>Xｺﾝｿｰﾙ</v>
          </cell>
          <cell r="K606">
            <v>226</v>
          </cell>
        </row>
        <row r="607">
          <cell r="B607" t="str">
            <v/>
          </cell>
          <cell r="G607" t="str">
            <v>HT-4496-E2J</v>
          </cell>
          <cell r="H607">
            <v>1</v>
          </cell>
          <cell r="I607">
            <v>323</v>
          </cell>
          <cell r="J607" t="str">
            <v>15ｲﾝﾁﾓﾆﾀ</v>
          </cell>
          <cell r="K607">
            <v>62</v>
          </cell>
        </row>
        <row r="608">
          <cell r="B608" t="str">
            <v/>
          </cell>
          <cell r="G608" t="str">
            <v>RT-11D11-X01</v>
          </cell>
          <cell r="H608">
            <v>1</v>
          </cell>
          <cell r="I608">
            <v>333</v>
          </cell>
          <cell r="J608" t="str">
            <v>HP-UX10.20</v>
          </cell>
          <cell r="K608">
            <v>0</v>
          </cell>
        </row>
        <row r="609">
          <cell r="B609" t="str">
            <v/>
          </cell>
          <cell r="J609" t="str">
            <v xml:space="preserve"> </v>
          </cell>
        </row>
        <row r="610">
          <cell r="B610" t="str">
            <v>VK330-3</v>
          </cell>
          <cell r="C610" t="str">
            <v>標準ｼｽﾃﾑｾｯﾄ</v>
          </cell>
          <cell r="D610" t="str">
            <v>VK330標準ｾｯﾄ3</v>
          </cell>
          <cell r="E610" t="str">
            <v>A</v>
          </cell>
          <cell r="F610">
            <v>1</v>
          </cell>
          <cell r="J610" t="str">
            <v>合計</v>
          </cell>
          <cell r="K610">
            <v>3658</v>
          </cell>
        </row>
        <row r="611">
          <cell r="B611" t="str">
            <v/>
          </cell>
          <cell r="C611" t="str">
            <v xml:space="preserve"> </v>
          </cell>
          <cell r="D611" t="str">
            <v xml:space="preserve"> </v>
          </cell>
          <cell r="E611" t="str">
            <v xml:space="preserve"> </v>
          </cell>
          <cell r="F611" t="str">
            <v xml:space="preserve"> </v>
          </cell>
          <cell r="G611" t="str">
            <v>HT-3360-VK331</v>
          </cell>
          <cell r="H611">
            <v>1</v>
          </cell>
          <cell r="I611">
            <v>323</v>
          </cell>
          <cell r="J611" t="str">
            <v>VK330 1WAY</v>
          </cell>
          <cell r="K611">
            <v>2539</v>
          </cell>
        </row>
        <row r="612">
          <cell r="B612" t="str">
            <v/>
          </cell>
          <cell r="G612" t="str">
            <v>HT-F3360-KM02N</v>
          </cell>
          <cell r="H612">
            <v>1</v>
          </cell>
          <cell r="I612">
            <v>323</v>
          </cell>
          <cell r="J612" t="str">
            <v>ﾅｲｿﾞｳ 128MB ﾒﾓﾘ</v>
          </cell>
          <cell r="K612">
            <v>239</v>
          </cell>
        </row>
        <row r="613">
          <cell r="B613" t="str">
            <v/>
          </cell>
          <cell r="G613" t="str">
            <v>HT-F4098-JDH11</v>
          </cell>
          <cell r="H613">
            <v>1</v>
          </cell>
          <cell r="I613">
            <v>323</v>
          </cell>
          <cell r="J613" t="str">
            <v>FW HD 2GB</v>
          </cell>
          <cell r="K613">
            <v>176</v>
          </cell>
        </row>
        <row r="614">
          <cell r="B614" t="str">
            <v/>
          </cell>
          <cell r="G614" t="str">
            <v>HT-F3360-NSC03N</v>
          </cell>
          <cell r="H614">
            <v>1</v>
          </cell>
          <cell r="I614">
            <v>323</v>
          </cell>
          <cell r="J614" t="str">
            <v>12x CD-ROM</v>
          </cell>
          <cell r="K614">
            <v>88</v>
          </cell>
        </row>
        <row r="615">
          <cell r="B615" t="str">
            <v/>
          </cell>
          <cell r="G615" t="str">
            <v>HT-F3360-NSD02A</v>
          </cell>
          <cell r="H615">
            <v>1</v>
          </cell>
          <cell r="I615">
            <v>323</v>
          </cell>
          <cell r="J615" t="str">
            <v>2-16GB DDS-2/DAT</v>
          </cell>
          <cell r="K615">
            <v>290</v>
          </cell>
        </row>
        <row r="616">
          <cell r="B616" t="str">
            <v/>
          </cell>
          <cell r="G616" t="str">
            <v>HT-F3360-CN2</v>
          </cell>
          <cell r="H616">
            <v>1</v>
          </cell>
          <cell r="I616">
            <v>323</v>
          </cell>
          <cell r="J616" t="str">
            <v>Xｺﾝｿｰﾙ</v>
          </cell>
          <cell r="K616">
            <v>264</v>
          </cell>
        </row>
        <row r="617">
          <cell r="B617" t="str">
            <v/>
          </cell>
          <cell r="G617" t="str">
            <v>HT-4496-E2J</v>
          </cell>
          <cell r="H617">
            <v>1</v>
          </cell>
          <cell r="I617">
            <v>323</v>
          </cell>
          <cell r="J617" t="str">
            <v>15ｲﾝﾁﾓﾆﾀ</v>
          </cell>
          <cell r="K617">
            <v>62</v>
          </cell>
        </row>
        <row r="618">
          <cell r="B618" t="str">
            <v/>
          </cell>
          <cell r="G618" t="str">
            <v>RT-11D11-X01</v>
          </cell>
          <cell r="H618">
            <v>1</v>
          </cell>
          <cell r="I618">
            <v>333</v>
          </cell>
          <cell r="J618" t="str">
            <v>HP-UX10.20</v>
          </cell>
          <cell r="K618">
            <v>0</v>
          </cell>
        </row>
        <row r="619">
          <cell r="B619" t="str">
            <v/>
          </cell>
          <cell r="J619" t="str">
            <v xml:space="preserve"> </v>
          </cell>
        </row>
        <row r="620">
          <cell r="B620" t="str">
            <v>VK350/1-1</v>
          </cell>
          <cell r="C620" t="str">
            <v>標準ｼｽﾃﾑｾｯﾄ</v>
          </cell>
          <cell r="D620" t="str">
            <v>VK350/1標準ｾｯﾄ1</v>
          </cell>
          <cell r="E620" t="str">
            <v>A</v>
          </cell>
          <cell r="F620">
            <v>1</v>
          </cell>
          <cell r="G620" t="str">
            <v/>
          </cell>
          <cell r="J620" t="str">
            <v>合計</v>
          </cell>
          <cell r="K620">
            <v>3178</v>
          </cell>
        </row>
        <row r="621">
          <cell r="B621" t="str">
            <v/>
          </cell>
          <cell r="G621" t="str">
            <v>HT-3360-VK35A</v>
          </cell>
          <cell r="H621" t="str">
            <v>１</v>
          </cell>
          <cell r="I621">
            <v>323</v>
          </cell>
          <cell r="J621" t="str">
            <v>VK350 1WAY 32MB</v>
          </cell>
          <cell r="K621">
            <v>2358</v>
          </cell>
        </row>
        <row r="622">
          <cell r="B622" t="str">
            <v/>
          </cell>
          <cell r="G622" t="str">
            <v>HT-F3360-KH02B</v>
          </cell>
          <cell r="H622" t="str">
            <v>１</v>
          </cell>
          <cell r="I622">
            <v>323</v>
          </cell>
          <cell r="J622" t="str">
            <v>HDD 2GB FWD</v>
          </cell>
          <cell r="K622">
            <v>254</v>
          </cell>
        </row>
        <row r="623">
          <cell r="B623" t="str">
            <v/>
          </cell>
          <cell r="G623" t="str">
            <v>HT-F3360-RCN2</v>
          </cell>
          <cell r="H623" t="str">
            <v>１</v>
          </cell>
          <cell r="I623">
            <v>323</v>
          </cell>
          <cell r="J623" t="str">
            <v>ｺﾝｿｰﾙ X ﾀｰﾐﾅﾙ</v>
          </cell>
          <cell r="K623">
            <v>288</v>
          </cell>
        </row>
        <row r="624">
          <cell r="B624" t="str">
            <v/>
          </cell>
          <cell r="G624" t="str">
            <v>HT-F3360-NSD01</v>
          </cell>
          <cell r="H624" t="str">
            <v>１</v>
          </cell>
          <cell r="I624">
            <v>323</v>
          </cell>
          <cell r="J624" t="str">
            <v>ﾅｲｿﾞｳ 2-8GB DAT</v>
          </cell>
          <cell r="K624">
            <v>278</v>
          </cell>
        </row>
        <row r="625">
          <cell r="B625" t="str">
            <v/>
          </cell>
          <cell r="G625" t="str">
            <v>RT-11B11-X01</v>
          </cell>
          <cell r="H625" t="str">
            <v>１</v>
          </cell>
          <cell r="I625">
            <v>333</v>
          </cell>
          <cell r="J625" t="str">
            <v>HP-UX10.01ｲﾝｽﾄｰﾙ</v>
          </cell>
          <cell r="K625">
            <v>0</v>
          </cell>
        </row>
        <row r="626">
          <cell r="B626" t="str">
            <v/>
          </cell>
          <cell r="G626" t="str">
            <v/>
          </cell>
          <cell r="J626" t="str">
            <v/>
          </cell>
        </row>
        <row r="627">
          <cell r="B627" t="str">
            <v>VK350/1-3</v>
          </cell>
          <cell r="C627" t="str">
            <v>標準ｼｽﾃﾑｾｯﾄ</v>
          </cell>
          <cell r="D627" t="str">
            <v>VK350/1標準ｾｯﾄ3</v>
          </cell>
          <cell r="E627" t="str">
            <v>A</v>
          </cell>
          <cell r="F627">
            <v>1</v>
          </cell>
          <cell r="G627" t="str">
            <v/>
          </cell>
          <cell r="J627" t="str">
            <v>合計</v>
          </cell>
          <cell r="K627">
            <v>3178</v>
          </cell>
        </row>
        <row r="628">
          <cell r="B628" t="str">
            <v/>
          </cell>
          <cell r="G628" t="str">
            <v>HT-3360-VK35A</v>
          </cell>
          <cell r="H628" t="str">
            <v>１</v>
          </cell>
          <cell r="I628">
            <v>323</v>
          </cell>
          <cell r="J628" t="str">
            <v>VK350 1WAY 32MB</v>
          </cell>
          <cell r="K628">
            <v>2358</v>
          </cell>
        </row>
        <row r="629">
          <cell r="B629" t="str">
            <v/>
          </cell>
          <cell r="G629" t="str">
            <v>HT-F3360-KH02B</v>
          </cell>
          <cell r="H629" t="str">
            <v>１</v>
          </cell>
          <cell r="I629">
            <v>323</v>
          </cell>
          <cell r="J629" t="str">
            <v>HDD 2GB FWD</v>
          </cell>
          <cell r="K629">
            <v>254</v>
          </cell>
        </row>
        <row r="630">
          <cell r="B630" t="str">
            <v/>
          </cell>
          <cell r="G630" t="str">
            <v>HT-F3360-NSD01</v>
          </cell>
          <cell r="H630" t="str">
            <v>１</v>
          </cell>
          <cell r="I630">
            <v>323</v>
          </cell>
          <cell r="J630" t="str">
            <v>ﾅｲｿﾞｳ 2-8GB DAT</v>
          </cell>
          <cell r="K630">
            <v>278</v>
          </cell>
        </row>
        <row r="631">
          <cell r="B631" t="str">
            <v/>
          </cell>
          <cell r="G631" t="str">
            <v>HT-F3360-CN1</v>
          </cell>
          <cell r="H631">
            <v>1</v>
          </cell>
          <cell r="I631">
            <v>323</v>
          </cell>
          <cell r="J631" t="str">
            <v>Xｺﾝｿｰﾙ</v>
          </cell>
          <cell r="K631">
            <v>226</v>
          </cell>
        </row>
        <row r="632">
          <cell r="B632" t="str">
            <v/>
          </cell>
          <cell r="G632" t="str">
            <v>HT-4496-E2J</v>
          </cell>
          <cell r="H632">
            <v>1</v>
          </cell>
          <cell r="I632">
            <v>323</v>
          </cell>
          <cell r="J632" t="str">
            <v>15ｲﾝﾁﾓﾆﾀ</v>
          </cell>
          <cell r="K632">
            <v>62</v>
          </cell>
        </row>
        <row r="633">
          <cell r="B633" t="str">
            <v/>
          </cell>
          <cell r="G633" t="str">
            <v>RT-11B11-X01</v>
          </cell>
          <cell r="H633" t="str">
            <v>１</v>
          </cell>
          <cell r="I633">
            <v>333</v>
          </cell>
          <cell r="J633" t="str">
            <v>HP-UX10.01ｲﾝｽﾄｰﾙ</v>
          </cell>
          <cell r="K633">
            <v>0</v>
          </cell>
        </row>
        <row r="634">
          <cell r="B634" t="str">
            <v/>
          </cell>
          <cell r="G634" t="str">
            <v/>
          </cell>
          <cell r="J634" t="str">
            <v/>
          </cell>
        </row>
        <row r="635">
          <cell r="B635" t="str">
            <v>VK350/1-5</v>
          </cell>
          <cell r="C635" t="str">
            <v>標準ｼｽﾃﾑｾｯﾄ</v>
          </cell>
          <cell r="D635" t="str">
            <v>VK350/1標準ｾｯﾄ5</v>
          </cell>
          <cell r="E635" t="str">
            <v>A</v>
          </cell>
          <cell r="F635">
            <v>1</v>
          </cell>
          <cell r="G635" t="str">
            <v/>
          </cell>
          <cell r="J635" t="str">
            <v>合計</v>
          </cell>
          <cell r="K635">
            <v>3611</v>
          </cell>
        </row>
        <row r="636">
          <cell r="B636" t="str">
            <v/>
          </cell>
          <cell r="G636" t="str">
            <v>HT-3360-VK35A</v>
          </cell>
          <cell r="H636">
            <v>1</v>
          </cell>
          <cell r="I636">
            <v>323</v>
          </cell>
          <cell r="J636" t="str">
            <v>VK350 1WAY 32MB</v>
          </cell>
          <cell r="K636">
            <v>2852</v>
          </cell>
        </row>
        <row r="637">
          <cell r="B637" t="str">
            <v/>
          </cell>
          <cell r="G637" t="str">
            <v>HT-F3360-KH02B</v>
          </cell>
          <cell r="H637">
            <v>1</v>
          </cell>
          <cell r="I637">
            <v>323</v>
          </cell>
          <cell r="J637" t="str">
            <v>HDD 2GB FWD</v>
          </cell>
          <cell r="K637">
            <v>212</v>
          </cell>
        </row>
        <row r="638">
          <cell r="B638" t="str">
            <v/>
          </cell>
          <cell r="G638" t="str">
            <v>HT-F3360-NSD02A</v>
          </cell>
          <cell r="H638">
            <v>1</v>
          </cell>
          <cell r="I638">
            <v>323</v>
          </cell>
          <cell r="J638" t="str">
            <v>2-16GB DDS-2/DAT</v>
          </cell>
          <cell r="K638">
            <v>259</v>
          </cell>
        </row>
        <row r="639">
          <cell r="B639" t="str">
            <v/>
          </cell>
          <cell r="G639" t="str">
            <v>HT-F3360-CN1</v>
          </cell>
          <cell r="H639">
            <v>1</v>
          </cell>
          <cell r="I639">
            <v>323</v>
          </cell>
          <cell r="J639" t="str">
            <v>Xｺﾝｿｰﾙ</v>
          </cell>
          <cell r="K639">
            <v>226</v>
          </cell>
        </row>
        <row r="640">
          <cell r="B640" t="str">
            <v/>
          </cell>
          <cell r="G640" t="str">
            <v>HT-4496-E2J</v>
          </cell>
          <cell r="H640">
            <v>1</v>
          </cell>
          <cell r="I640">
            <v>323</v>
          </cell>
          <cell r="J640" t="str">
            <v>15ｲﾝﾁﾓﾆﾀ</v>
          </cell>
          <cell r="K640">
            <v>62</v>
          </cell>
        </row>
        <row r="641">
          <cell r="B641" t="str">
            <v/>
          </cell>
          <cell r="G641" t="str">
            <v>RT-11D11-X01</v>
          </cell>
          <cell r="H641">
            <v>1</v>
          </cell>
          <cell r="I641">
            <v>333</v>
          </cell>
          <cell r="J641" t="str">
            <v>HP-UX10.20ｲﾝｽﾄｰﾙ</v>
          </cell>
          <cell r="K641">
            <v>0</v>
          </cell>
        </row>
        <row r="642">
          <cell r="B642" t="str">
            <v/>
          </cell>
          <cell r="G642" t="str">
            <v/>
          </cell>
          <cell r="J642" t="str">
            <v/>
          </cell>
        </row>
        <row r="643">
          <cell r="B643" t="str">
            <v>VK350/1-2</v>
          </cell>
          <cell r="C643" t="str">
            <v>標準ｼｽﾃﾑｾｯﾄ</v>
          </cell>
          <cell r="D643" t="str">
            <v>VK350/1標準ｾｯﾄ2</v>
          </cell>
          <cell r="E643" t="str">
            <v>A</v>
          </cell>
          <cell r="F643">
            <v>1</v>
          </cell>
          <cell r="G643" t="str">
            <v/>
          </cell>
          <cell r="J643" t="str">
            <v>合計</v>
          </cell>
          <cell r="K643">
            <v>4095</v>
          </cell>
        </row>
        <row r="644">
          <cell r="B644" t="str">
            <v/>
          </cell>
          <cell r="G644" t="str">
            <v>HT-3360-VK35B</v>
          </cell>
          <cell r="H644" t="str">
            <v>１</v>
          </cell>
          <cell r="I644">
            <v>323</v>
          </cell>
          <cell r="J644" t="str">
            <v>VK350 1WAY 128MB</v>
          </cell>
          <cell r="K644">
            <v>3275</v>
          </cell>
        </row>
        <row r="645">
          <cell r="B645" t="str">
            <v/>
          </cell>
          <cell r="G645" t="str">
            <v>HT-F3360-KH02B</v>
          </cell>
          <cell r="H645" t="str">
            <v>１</v>
          </cell>
          <cell r="I645">
            <v>323</v>
          </cell>
          <cell r="J645" t="str">
            <v>HDD 2GB FWD</v>
          </cell>
          <cell r="K645">
            <v>254</v>
          </cell>
        </row>
        <row r="646">
          <cell r="B646" t="str">
            <v/>
          </cell>
          <cell r="G646" t="str">
            <v>HT-F3360-RCN2</v>
          </cell>
          <cell r="H646" t="str">
            <v>１</v>
          </cell>
          <cell r="I646">
            <v>323</v>
          </cell>
          <cell r="J646" t="str">
            <v>ｺﾝｿｰﾙ X ﾀｰﾐﾅﾙ</v>
          </cell>
          <cell r="K646">
            <v>288</v>
          </cell>
        </row>
        <row r="647">
          <cell r="B647" t="str">
            <v/>
          </cell>
          <cell r="G647" t="str">
            <v>HT-F3360-NSD01</v>
          </cell>
          <cell r="H647" t="str">
            <v>１</v>
          </cell>
          <cell r="I647">
            <v>323</v>
          </cell>
          <cell r="J647" t="str">
            <v>ﾅｲｿﾞｳ 2-8GB DAT</v>
          </cell>
          <cell r="K647">
            <v>278</v>
          </cell>
        </row>
        <row r="648">
          <cell r="B648" t="str">
            <v/>
          </cell>
          <cell r="G648" t="str">
            <v>RT-11B11-X01</v>
          </cell>
          <cell r="H648" t="str">
            <v>１</v>
          </cell>
          <cell r="I648">
            <v>333</v>
          </cell>
          <cell r="J648" t="str">
            <v>HP-UX10.01ｲﾝｽﾄｰﾙ</v>
          </cell>
          <cell r="K648">
            <v>0</v>
          </cell>
        </row>
        <row r="649">
          <cell r="B649" t="str">
            <v/>
          </cell>
          <cell r="G649" t="str">
            <v/>
          </cell>
          <cell r="J649" t="str">
            <v/>
          </cell>
        </row>
        <row r="650">
          <cell r="B650" t="str">
            <v>VK350/1-4</v>
          </cell>
          <cell r="C650" t="str">
            <v>標準ｼｽﾃﾑｾｯﾄ</v>
          </cell>
          <cell r="D650" t="str">
            <v>VK350/1標準ｾｯﾄ4</v>
          </cell>
          <cell r="E650" t="str">
            <v>A</v>
          </cell>
          <cell r="F650">
            <v>1</v>
          </cell>
          <cell r="G650" t="str">
            <v/>
          </cell>
          <cell r="J650" t="str">
            <v>合計</v>
          </cell>
          <cell r="K650">
            <v>4095</v>
          </cell>
        </row>
        <row r="651">
          <cell r="B651" t="str">
            <v/>
          </cell>
          <cell r="G651" t="str">
            <v>HT-3360-VK35B</v>
          </cell>
          <cell r="H651" t="str">
            <v>１</v>
          </cell>
          <cell r="I651">
            <v>323</v>
          </cell>
          <cell r="J651" t="str">
            <v>VK350 1WAY 128MB</v>
          </cell>
          <cell r="K651">
            <v>3275</v>
          </cell>
        </row>
        <row r="652">
          <cell r="B652" t="str">
            <v/>
          </cell>
          <cell r="G652" t="str">
            <v>HT-F3360-KH02B</v>
          </cell>
          <cell r="H652" t="str">
            <v>１</v>
          </cell>
          <cell r="I652">
            <v>323</v>
          </cell>
          <cell r="J652" t="str">
            <v>HDD 2GB FWD</v>
          </cell>
          <cell r="K652">
            <v>254</v>
          </cell>
        </row>
        <row r="653">
          <cell r="B653" t="str">
            <v/>
          </cell>
          <cell r="G653" t="str">
            <v>HT-F3360-NSD01</v>
          </cell>
          <cell r="H653" t="str">
            <v>１</v>
          </cell>
          <cell r="I653">
            <v>323</v>
          </cell>
          <cell r="J653" t="str">
            <v>ﾅｲｿﾞｳ 2-8GB DAT</v>
          </cell>
          <cell r="K653">
            <v>278</v>
          </cell>
        </row>
        <row r="654">
          <cell r="B654" t="str">
            <v/>
          </cell>
          <cell r="G654" t="str">
            <v>HT-F3360-CN1</v>
          </cell>
          <cell r="H654">
            <v>1</v>
          </cell>
          <cell r="I654">
            <v>323</v>
          </cell>
          <cell r="J654" t="str">
            <v>Xｺﾝｿｰﾙ</v>
          </cell>
          <cell r="K654">
            <v>226</v>
          </cell>
        </row>
        <row r="655">
          <cell r="B655" t="str">
            <v/>
          </cell>
          <cell r="G655" t="str">
            <v>HT-4496-E2J</v>
          </cell>
          <cell r="H655">
            <v>1</v>
          </cell>
          <cell r="I655">
            <v>323</v>
          </cell>
          <cell r="J655" t="str">
            <v>15ｲﾝﾁﾓﾆﾀ</v>
          </cell>
          <cell r="K655">
            <v>62</v>
          </cell>
        </row>
        <row r="656">
          <cell r="B656" t="str">
            <v/>
          </cell>
          <cell r="G656" t="str">
            <v>RT-11B11-X01</v>
          </cell>
          <cell r="H656" t="str">
            <v>１</v>
          </cell>
          <cell r="I656">
            <v>333</v>
          </cell>
          <cell r="J656" t="str">
            <v>HP-UX10.01ｲﾝｽﾄｰﾙ</v>
          </cell>
          <cell r="K656">
            <v>0</v>
          </cell>
        </row>
        <row r="657">
          <cell r="B657" t="str">
            <v/>
          </cell>
          <cell r="G657" t="str">
            <v/>
          </cell>
          <cell r="J657" t="str">
            <v/>
          </cell>
        </row>
        <row r="658">
          <cell r="B658" t="str">
            <v>VK350/1-6</v>
          </cell>
          <cell r="C658" t="str">
            <v>標準ｼｽﾃﾑｾｯﾄ</v>
          </cell>
          <cell r="D658" t="str">
            <v>VK350/1標準ｾｯﾄ6</v>
          </cell>
          <cell r="E658" t="str">
            <v>A</v>
          </cell>
          <cell r="F658">
            <v>1</v>
          </cell>
          <cell r="G658" t="str">
            <v/>
          </cell>
          <cell r="J658" t="str">
            <v>合計</v>
          </cell>
          <cell r="K658">
            <v>4033</v>
          </cell>
        </row>
        <row r="659">
          <cell r="B659" t="str">
            <v/>
          </cell>
          <cell r="G659" t="str">
            <v>HT-3360-VK35B</v>
          </cell>
          <cell r="H659">
            <v>1</v>
          </cell>
          <cell r="I659">
            <v>323</v>
          </cell>
          <cell r="J659" t="str">
            <v>VK350 1WAY 128MB</v>
          </cell>
          <cell r="K659">
            <v>3274</v>
          </cell>
        </row>
        <row r="660">
          <cell r="B660" t="str">
            <v/>
          </cell>
          <cell r="G660" t="str">
            <v>HT-F3360-KH02B</v>
          </cell>
          <cell r="H660">
            <v>1</v>
          </cell>
          <cell r="I660">
            <v>323</v>
          </cell>
          <cell r="J660" t="str">
            <v>HDD 2GB FWD</v>
          </cell>
          <cell r="K660">
            <v>212</v>
          </cell>
        </row>
        <row r="661">
          <cell r="B661" t="str">
            <v/>
          </cell>
          <cell r="G661" t="str">
            <v>HT-F3360-NSD02A</v>
          </cell>
          <cell r="H661">
            <v>1</v>
          </cell>
          <cell r="I661">
            <v>323</v>
          </cell>
          <cell r="J661" t="str">
            <v>2-16GB DDS-2/DAT</v>
          </cell>
          <cell r="K661">
            <v>259</v>
          </cell>
        </row>
        <row r="662">
          <cell r="B662" t="str">
            <v/>
          </cell>
          <cell r="G662" t="str">
            <v>HT-F3360-CN1</v>
          </cell>
          <cell r="H662">
            <v>1</v>
          </cell>
          <cell r="I662">
            <v>323</v>
          </cell>
          <cell r="J662" t="str">
            <v>Xｺﾝｿｰﾙ</v>
          </cell>
          <cell r="K662">
            <v>226</v>
          </cell>
        </row>
        <row r="663">
          <cell r="B663" t="str">
            <v/>
          </cell>
          <cell r="G663" t="str">
            <v>HT-4496-E2J</v>
          </cell>
          <cell r="H663">
            <v>1</v>
          </cell>
          <cell r="I663">
            <v>323</v>
          </cell>
          <cell r="J663" t="str">
            <v>15ｲﾝﾁﾓﾆﾀ</v>
          </cell>
          <cell r="K663">
            <v>62</v>
          </cell>
        </row>
        <row r="664">
          <cell r="B664" t="str">
            <v/>
          </cell>
          <cell r="G664" t="str">
            <v>RT-11D11-X01</v>
          </cell>
          <cell r="H664">
            <v>1</v>
          </cell>
          <cell r="I664">
            <v>333</v>
          </cell>
          <cell r="J664" t="str">
            <v>HP-UX10.20ｲﾝｽﾄｰﾙ</v>
          </cell>
          <cell r="K664">
            <v>0</v>
          </cell>
        </row>
        <row r="665">
          <cell r="B665" t="str">
            <v/>
          </cell>
          <cell r="G665" t="str">
            <v/>
          </cell>
          <cell r="J665" t="str">
            <v/>
          </cell>
        </row>
        <row r="666">
          <cell r="B666" t="str">
            <v>VK350/1-7</v>
          </cell>
          <cell r="C666" t="str">
            <v>標準ｼｽﾃﾑｾｯﾄ</v>
          </cell>
          <cell r="D666" t="str">
            <v>VK350/1標準ｾｯﾄ7</v>
          </cell>
          <cell r="E666" t="str">
            <v>A</v>
          </cell>
          <cell r="F666">
            <v>1</v>
          </cell>
          <cell r="J666" t="str">
            <v>合計</v>
          </cell>
          <cell r="K666">
            <v>4033</v>
          </cell>
        </row>
        <row r="667">
          <cell r="B667" t="str">
            <v/>
          </cell>
          <cell r="G667" t="str">
            <v>HT-3360-VK351</v>
          </cell>
          <cell r="H667">
            <v>1</v>
          </cell>
          <cell r="I667">
            <v>323</v>
          </cell>
          <cell r="J667" t="str">
            <v>VK350 1WAY</v>
          </cell>
          <cell r="K667">
            <v>2667</v>
          </cell>
        </row>
        <row r="668">
          <cell r="B668" t="str">
            <v/>
          </cell>
          <cell r="G668" t="str">
            <v>HT-F3360-KM02N</v>
          </cell>
          <cell r="H668">
            <v>1</v>
          </cell>
          <cell r="I668">
            <v>323</v>
          </cell>
          <cell r="J668" t="str">
            <v>ﾅｲｿﾞｳ 128MB ﾒﾓﾘ</v>
          </cell>
          <cell r="K668">
            <v>529</v>
          </cell>
        </row>
        <row r="669">
          <cell r="B669" t="str">
            <v/>
          </cell>
          <cell r="G669" t="str">
            <v>HT-F4098-JDH11</v>
          </cell>
          <cell r="H669">
            <v>1</v>
          </cell>
          <cell r="I669">
            <v>323</v>
          </cell>
          <cell r="J669" t="str">
            <v>FW HD 2GB</v>
          </cell>
          <cell r="K669">
            <v>212</v>
          </cell>
        </row>
        <row r="670">
          <cell r="B670" t="str">
            <v/>
          </cell>
          <cell r="G670" t="str">
            <v>HT-F3360-NSC03N</v>
          </cell>
          <cell r="H670">
            <v>1</v>
          </cell>
          <cell r="I670">
            <v>323</v>
          </cell>
          <cell r="J670" t="str">
            <v>12x CD-ROM</v>
          </cell>
          <cell r="K670">
            <v>78</v>
          </cell>
        </row>
        <row r="671">
          <cell r="B671" t="str">
            <v/>
          </cell>
          <cell r="G671" t="str">
            <v>HT-F3360-NSD02A</v>
          </cell>
          <cell r="H671">
            <v>1</v>
          </cell>
          <cell r="I671">
            <v>323</v>
          </cell>
          <cell r="J671" t="str">
            <v>2-16GB DDS-2/DAT</v>
          </cell>
          <cell r="K671">
            <v>259</v>
          </cell>
        </row>
        <row r="672">
          <cell r="B672" t="str">
            <v/>
          </cell>
          <cell r="G672" t="str">
            <v>HT-F3360-CN1</v>
          </cell>
          <cell r="H672">
            <v>1</v>
          </cell>
          <cell r="I672">
            <v>323</v>
          </cell>
          <cell r="J672" t="str">
            <v>Xｺﾝｿｰﾙ</v>
          </cell>
          <cell r="K672">
            <v>226</v>
          </cell>
        </row>
        <row r="673">
          <cell r="B673" t="str">
            <v/>
          </cell>
          <cell r="G673" t="str">
            <v>HT-4496-E2J</v>
          </cell>
          <cell r="H673">
            <v>1</v>
          </cell>
          <cell r="I673">
            <v>323</v>
          </cell>
          <cell r="J673" t="str">
            <v>15ｲﾝﾁﾓﾆﾀ</v>
          </cell>
          <cell r="K673">
            <v>62</v>
          </cell>
        </row>
        <row r="674">
          <cell r="B674" t="str">
            <v/>
          </cell>
          <cell r="G674" t="str">
            <v xml:space="preserve">RT-11D11-X01    </v>
          </cell>
          <cell r="H674">
            <v>1</v>
          </cell>
          <cell r="I674">
            <v>333</v>
          </cell>
          <cell r="J674" t="str">
            <v>HP-UX10.20ｲﾝｽﾄｰﾙ</v>
          </cell>
          <cell r="K674">
            <v>0</v>
          </cell>
        </row>
        <row r="675">
          <cell r="B675" t="str">
            <v/>
          </cell>
        </row>
        <row r="676">
          <cell r="B676" t="str">
            <v>VK350/2-1</v>
          </cell>
          <cell r="C676" t="str">
            <v>標準ｼｽﾃﾑｾｯﾄ</v>
          </cell>
          <cell r="D676" t="str">
            <v>VK350/2標準ｾｯﾄ1</v>
          </cell>
          <cell r="E676" t="str">
            <v>A</v>
          </cell>
          <cell r="F676">
            <v>1</v>
          </cell>
          <cell r="G676" t="str">
            <v/>
          </cell>
          <cell r="J676" t="str">
            <v>合計</v>
          </cell>
          <cell r="K676">
            <v>5123</v>
          </cell>
        </row>
        <row r="677">
          <cell r="B677" t="str">
            <v/>
          </cell>
          <cell r="G677" t="str">
            <v>HT-3360-VK35C</v>
          </cell>
          <cell r="H677" t="str">
            <v>１</v>
          </cell>
          <cell r="I677">
            <v>323</v>
          </cell>
          <cell r="J677" t="str">
            <v>VK350 2WAY 128MB</v>
          </cell>
          <cell r="K677">
            <v>4303</v>
          </cell>
        </row>
        <row r="678">
          <cell r="B678" t="str">
            <v/>
          </cell>
          <cell r="G678" t="str">
            <v>HT-F3360-KH02B</v>
          </cell>
          <cell r="H678" t="str">
            <v>１</v>
          </cell>
          <cell r="I678">
            <v>323</v>
          </cell>
          <cell r="J678" t="str">
            <v>HDD 2GB FWD</v>
          </cell>
          <cell r="K678">
            <v>254</v>
          </cell>
        </row>
        <row r="679">
          <cell r="B679" t="str">
            <v/>
          </cell>
          <cell r="G679" t="str">
            <v>HT-F3360-RCN2</v>
          </cell>
          <cell r="H679" t="str">
            <v>１</v>
          </cell>
          <cell r="I679">
            <v>323</v>
          </cell>
          <cell r="J679" t="str">
            <v>ｺﾝｿｰﾙ X ﾀｰﾐﾅﾙ</v>
          </cell>
          <cell r="K679">
            <v>288</v>
          </cell>
        </row>
        <row r="680">
          <cell r="B680" t="str">
            <v/>
          </cell>
          <cell r="G680" t="str">
            <v>HT-F3360-NSD01</v>
          </cell>
          <cell r="H680" t="str">
            <v>１</v>
          </cell>
          <cell r="I680">
            <v>323</v>
          </cell>
          <cell r="J680" t="str">
            <v>ﾅｲｿﾞｳ 2-8GB DAT</v>
          </cell>
          <cell r="K680">
            <v>278</v>
          </cell>
        </row>
        <row r="681">
          <cell r="B681" t="str">
            <v/>
          </cell>
          <cell r="G681" t="str">
            <v>RT-11B11-X01</v>
          </cell>
          <cell r="H681" t="str">
            <v>１</v>
          </cell>
          <cell r="I681">
            <v>333</v>
          </cell>
          <cell r="J681" t="str">
            <v>HP-UX10.01ｲﾝｽﾄｰﾙ</v>
          </cell>
          <cell r="K681">
            <v>0</v>
          </cell>
        </row>
        <row r="682">
          <cell r="B682" t="str">
            <v/>
          </cell>
          <cell r="G682" t="str">
            <v/>
          </cell>
          <cell r="J682" t="str">
            <v/>
          </cell>
        </row>
        <row r="683">
          <cell r="B683" t="str">
            <v>VK350/2-2</v>
          </cell>
          <cell r="C683" t="str">
            <v>標準ｼｽﾃﾑｾｯﾄ</v>
          </cell>
          <cell r="D683" t="str">
            <v>VK350/2標準ｾｯﾄ2</v>
          </cell>
          <cell r="E683" t="str">
            <v>A</v>
          </cell>
          <cell r="F683">
            <v>1</v>
          </cell>
          <cell r="G683" t="str">
            <v/>
          </cell>
          <cell r="J683" t="str">
            <v>合計</v>
          </cell>
          <cell r="K683">
            <v>5123</v>
          </cell>
        </row>
        <row r="684">
          <cell r="B684" t="str">
            <v/>
          </cell>
          <cell r="G684" t="str">
            <v>HT-3360-VK35C</v>
          </cell>
          <cell r="H684" t="str">
            <v>１</v>
          </cell>
          <cell r="I684">
            <v>323</v>
          </cell>
          <cell r="J684" t="str">
            <v>VK350 2WAY 128MB</v>
          </cell>
          <cell r="K684">
            <v>4303</v>
          </cell>
        </row>
        <row r="685">
          <cell r="B685" t="str">
            <v/>
          </cell>
          <cell r="G685" t="str">
            <v>HT-F3360-KH02B</v>
          </cell>
          <cell r="H685" t="str">
            <v>１</v>
          </cell>
          <cell r="I685">
            <v>323</v>
          </cell>
          <cell r="J685" t="str">
            <v>HDD 2GB FWD</v>
          </cell>
          <cell r="K685">
            <v>254</v>
          </cell>
        </row>
        <row r="686">
          <cell r="B686" t="str">
            <v/>
          </cell>
          <cell r="G686" t="str">
            <v>HT-F3360-NSD01</v>
          </cell>
          <cell r="H686" t="str">
            <v>１</v>
          </cell>
          <cell r="I686">
            <v>323</v>
          </cell>
          <cell r="J686" t="str">
            <v>ﾅｲｿﾞｳ 2-8GB DAT</v>
          </cell>
          <cell r="K686">
            <v>278</v>
          </cell>
        </row>
        <row r="687">
          <cell r="B687" t="str">
            <v/>
          </cell>
          <cell r="G687" t="str">
            <v>HT-F3360-CN1</v>
          </cell>
          <cell r="H687">
            <v>1</v>
          </cell>
          <cell r="I687">
            <v>323</v>
          </cell>
          <cell r="J687" t="str">
            <v>Xｺﾝｿｰﾙ</v>
          </cell>
          <cell r="K687">
            <v>226</v>
          </cell>
        </row>
        <row r="688">
          <cell r="B688" t="str">
            <v/>
          </cell>
          <cell r="G688" t="str">
            <v>HT-4496-E2J</v>
          </cell>
          <cell r="H688">
            <v>1</v>
          </cell>
          <cell r="I688">
            <v>323</v>
          </cell>
          <cell r="J688" t="str">
            <v>15ｲﾝﾁﾓﾆﾀ</v>
          </cell>
          <cell r="K688">
            <v>62</v>
          </cell>
        </row>
        <row r="689">
          <cell r="B689" t="str">
            <v/>
          </cell>
          <cell r="G689" t="str">
            <v>RT-11B11-X01</v>
          </cell>
          <cell r="H689" t="str">
            <v>１</v>
          </cell>
          <cell r="I689">
            <v>333</v>
          </cell>
          <cell r="J689" t="str">
            <v>HP-UX10.01ｲﾝｽﾄｰﾙ</v>
          </cell>
          <cell r="K689">
            <v>0</v>
          </cell>
        </row>
        <row r="690">
          <cell r="B690" t="str">
            <v/>
          </cell>
          <cell r="G690" t="str">
            <v/>
          </cell>
          <cell r="J690" t="str">
            <v/>
          </cell>
        </row>
        <row r="691">
          <cell r="B691" t="str">
            <v>VK350/2-3</v>
          </cell>
          <cell r="C691" t="str">
            <v>標準ｼｽﾃﾑｾｯﾄ</v>
          </cell>
          <cell r="D691" t="str">
            <v>VK350/2標準ｾｯﾄ3</v>
          </cell>
          <cell r="E691" t="str">
            <v>A</v>
          </cell>
          <cell r="F691">
            <v>1</v>
          </cell>
          <cell r="G691" t="str">
            <v/>
          </cell>
          <cell r="J691" t="str">
            <v>合計</v>
          </cell>
          <cell r="K691">
            <v>5062</v>
          </cell>
        </row>
        <row r="692">
          <cell r="B692" t="str">
            <v/>
          </cell>
          <cell r="G692" t="str">
            <v>HT-3360-VK35C</v>
          </cell>
          <cell r="H692">
            <v>1</v>
          </cell>
          <cell r="I692">
            <v>323</v>
          </cell>
          <cell r="J692" t="str">
            <v>VK350 2WAY 128MB</v>
          </cell>
          <cell r="K692">
            <v>4303</v>
          </cell>
        </row>
        <row r="693">
          <cell r="B693" t="str">
            <v/>
          </cell>
          <cell r="G693" t="str">
            <v>HT-F3360-KH02B</v>
          </cell>
          <cell r="H693">
            <v>1</v>
          </cell>
          <cell r="I693">
            <v>323</v>
          </cell>
          <cell r="J693" t="str">
            <v>HDD 2GB FWD</v>
          </cell>
          <cell r="K693">
            <v>212</v>
          </cell>
        </row>
        <row r="694">
          <cell r="B694" t="str">
            <v/>
          </cell>
          <cell r="G694" t="str">
            <v>HT-F3360-NSD02A</v>
          </cell>
          <cell r="H694">
            <v>1</v>
          </cell>
          <cell r="I694">
            <v>323</v>
          </cell>
          <cell r="J694" t="str">
            <v>2-16GB DDS-2/DAT</v>
          </cell>
          <cell r="K694">
            <v>259</v>
          </cell>
        </row>
        <row r="695">
          <cell r="B695" t="str">
            <v/>
          </cell>
          <cell r="G695" t="str">
            <v>HT-F3360-CN1</v>
          </cell>
          <cell r="H695">
            <v>1</v>
          </cell>
          <cell r="I695">
            <v>323</v>
          </cell>
          <cell r="J695" t="str">
            <v>Xｺﾝｿｰﾙ</v>
          </cell>
          <cell r="K695">
            <v>226</v>
          </cell>
        </row>
        <row r="696">
          <cell r="B696" t="str">
            <v/>
          </cell>
          <cell r="G696" t="str">
            <v>HT-4496-E2J</v>
          </cell>
          <cell r="H696">
            <v>1</v>
          </cell>
          <cell r="I696">
            <v>323</v>
          </cell>
          <cell r="J696" t="str">
            <v>15ｲﾝﾁﾓﾆﾀ</v>
          </cell>
          <cell r="K696">
            <v>62</v>
          </cell>
        </row>
        <row r="697">
          <cell r="B697" t="str">
            <v/>
          </cell>
          <cell r="G697" t="str">
            <v>RT-11D11-X01</v>
          </cell>
          <cell r="H697">
            <v>1</v>
          </cell>
          <cell r="I697">
            <v>333</v>
          </cell>
          <cell r="J697" t="str">
            <v>HP-UX10.20ｲﾝｽﾄｰﾙ</v>
          </cell>
          <cell r="K697">
            <v>0</v>
          </cell>
        </row>
        <row r="698">
          <cell r="B698" t="str">
            <v/>
          </cell>
          <cell r="G698" t="str">
            <v/>
          </cell>
          <cell r="J698" t="str">
            <v/>
          </cell>
        </row>
        <row r="699">
          <cell r="B699" t="str">
            <v>VK350/2-4</v>
          </cell>
          <cell r="C699" t="str">
            <v>標準ｼｽﾃﾑｾｯﾄ</v>
          </cell>
          <cell r="D699" t="str">
            <v>VK350/2標準ｾｯﾄ4</v>
          </cell>
          <cell r="E699" t="str">
            <v>A</v>
          </cell>
          <cell r="F699">
            <v>1</v>
          </cell>
          <cell r="J699" t="str">
            <v>合計</v>
          </cell>
          <cell r="K699">
            <v>5062</v>
          </cell>
        </row>
        <row r="700">
          <cell r="B700" t="str">
            <v/>
          </cell>
          <cell r="G700" t="str">
            <v>HT-3360-VK352</v>
          </cell>
          <cell r="H700">
            <v>1</v>
          </cell>
          <cell r="I700">
            <v>323</v>
          </cell>
          <cell r="J700" t="str">
            <v>VK350 2WAY</v>
          </cell>
          <cell r="K700">
            <v>3696</v>
          </cell>
        </row>
        <row r="701">
          <cell r="B701" t="str">
            <v/>
          </cell>
          <cell r="G701" t="str">
            <v>HT-F3360-KM02N</v>
          </cell>
          <cell r="H701">
            <v>1</v>
          </cell>
          <cell r="I701">
            <v>323</v>
          </cell>
          <cell r="J701" t="str">
            <v>ﾅｲｿﾞｳ 128MB ﾒﾓﾘ</v>
          </cell>
          <cell r="K701">
            <v>529</v>
          </cell>
        </row>
        <row r="702">
          <cell r="B702" t="str">
            <v/>
          </cell>
          <cell r="G702" t="str">
            <v>HT-F4098-JDH11</v>
          </cell>
          <cell r="H702">
            <v>1</v>
          </cell>
          <cell r="I702">
            <v>323</v>
          </cell>
          <cell r="J702" t="str">
            <v>FW HD 2GB</v>
          </cell>
          <cell r="K702">
            <v>212</v>
          </cell>
        </row>
        <row r="703">
          <cell r="B703" t="str">
            <v/>
          </cell>
          <cell r="G703" t="str">
            <v>HT-F3360-NSC03N</v>
          </cell>
          <cell r="H703">
            <v>1</v>
          </cell>
          <cell r="I703">
            <v>323</v>
          </cell>
          <cell r="J703" t="str">
            <v>12x CD-ROM</v>
          </cell>
          <cell r="K703">
            <v>78</v>
          </cell>
        </row>
        <row r="704">
          <cell r="B704" t="str">
            <v/>
          </cell>
          <cell r="G704" t="str">
            <v>HT-F3360-NSD02A</v>
          </cell>
          <cell r="H704">
            <v>1</v>
          </cell>
          <cell r="I704">
            <v>323</v>
          </cell>
          <cell r="J704" t="str">
            <v>2-16GB DDS-2/DAT</v>
          </cell>
          <cell r="K704">
            <v>259</v>
          </cell>
        </row>
        <row r="705">
          <cell r="B705" t="str">
            <v/>
          </cell>
          <cell r="G705" t="str">
            <v>HT-F3360-CN1</v>
          </cell>
          <cell r="H705">
            <v>1</v>
          </cell>
          <cell r="I705">
            <v>323</v>
          </cell>
          <cell r="J705" t="str">
            <v>Xｺﾝｿｰﾙ</v>
          </cell>
          <cell r="K705">
            <v>226</v>
          </cell>
        </row>
        <row r="706">
          <cell r="B706" t="str">
            <v/>
          </cell>
          <cell r="G706" t="str">
            <v>HT-4496-E2J</v>
          </cell>
          <cell r="H706">
            <v>1</v>
          </cell>
          <cell r="I706">
            <v>323</v>
          </cell>
          <cell r="J706" t="str">
            <v>15ｲﾝﾁﾓﾆﾀ</v>
          </cell>
          <cell r="K706">
            <v>62</v>
          </cell>
        </row>
        <row r="707">
          <cell r="B707" t="str">
            <v/>
          </cell>
          <cell r="G707" t="str">
            <v xml:space="preserve">RT-11D11-X01    </v>
          </cell>
          <cell r="H707">
            <v>1</v>
          </cell>
          <cell r="I707">
            <v>333</v>
          </cell>
          <cell r="J707" t="str">
            <v>HP-UX10.20ｲﾝｽﾄｰﾙ</v>
          </cell>
          <cell r="K707">
            <v>0</v>
          </cell>
        </row>
        <row r="708">
          <cell r="B708" t="str">
            <v/>
          </cell>
        </row>
        <row r="709">
          <cell r="B709" t="str">
            <v>VK360/2-1</v>
          </cell>
          <cell r="C709" t="str">
            <v>標準ｼｽﾃﾑｾｯﾄ</v>
          </cell>
          <cell r="D709" t="str">
            <v>VK360/2標準ｾｯﾄ1</v>
          </cell>
          <cell r="E709" t="str">
            <v>A</v>
          </cell>
          <cell r="F709">
            <v>1</v>
          </cell>
          <cell r="G709" t="str">
            <v/>
          </cell>
          <cell r="J709" t="str">
            <v>合計</v>
          </cell>
          <cell r="K709">
            <v>5941</v>
          </cell>
        </row>
        <row r="710">
          <cell r="B710" t="str">
            <v/>
          </cell>
          <cell r="G710" t="str">
            <v>HT-3360-VK36C</v>
          </cell>
          <cell r="H710" t="str">
            <v>１</v>
          </cell>
          <cell r="I710">
            <v>323</v>
          </cell>
          <cell r="J710" t="str">
            <v>VK360 2WAY 128MB</v>
          </cell>
          <cell r="K710">
            <v>5121</v>
          </cell>
        </row>
        <row r="711">
          <cell r="B711" t="str">
            <v/>
          </cell>
          <cell r="G711" t="str">
            <v>HT-F3360-KH02B</v>
          </cell>
          <cell r="H711" t="str">
            <v>１</v>
          </cell>
          <cell r="I711">
            <v>323</v>
          </cell>
          <cell r="J711" t="str">
            <v>HDD 2GB FWD</v>
          </cell>
          <cell r="K711">
            <v>254</v>
          </cell>
        </row>
        <row r="712">
          <cell r="B712" t="str">
            <v/>
          </cell>
          <cell r="G712" t="str">
            <v>HT-F3360-RCN2</v>
          </cell>
          <cell r="H712" t="str">
            <v>１</v>
          </cell>
          <cell r="I712">
            <v>323</v>
          </cell>
          <cell r="J712" t="str">
            <v>ｺﾝｿｰﾙ X ﾀｰﾐﾅﾙ</v>
          </cell>
          <cell r="K712">
            <v>288</v>
          </cell>
        </row>
        <row r="713">
          <cell r="B713" t="str">
            <v/>
          </cell>
          <cell r="G713" t="str">
            <v>HT-F3360-NSD01</v>
          </cell>
          <cell r="H713" t="str">
            <v>１</v>
          </cell>
          <cell r="I713">
            <v>323</v>
          </cell>
          <cell r="J713" t="str">
            <v>ﾅｲｿﾞｳ 2-8GB DAT</v>
          </cell>
          <cell r="K713">
            <v>278</v>
          </cell>
        </row>
        <row r="714">
          <cell r="B714" t="str">
            <v/>
          </cell>
          <cell r="G714" t="str">
            <v>RT-11C11-X01</v>
          </cell>
          <cell r="H714" t="str">
            <v>１</v>
          </cell>
          <cell r="I714">
            <v>333</v>
          </cell>
          <cell r="J714" t="str">
            <v>HP-UX10.10ｲﾝｽﾄｰﾙ</v>
          </cell>
          <cell r="K714">
            <v>0</v>
          </cell>
        </row>
        <row r="715">
          <cell r="B715" t="str">
            <v/>
          </cell>
          <cell r="G715" t="str">
            <v/>
          </cell>
          <cell r="J715" t="str">
            <v/>
          </cell>
        </row>
        <row r="716">
          <cell r="B716" t="str">
            <v>VK360/2-2</v>
          </cell>
          <cell r="C716" t="str">
            <v>標準ｼｽﾃﾑｾｯﾄ</v>
          </cell>
          <cell r="D716" t="str">
            <v>VK360/2標準ｾｯﾄ2</v>
          </cell>
          <cell r="E716" t="str">
            <v>A</v>
          </cell>
          <cell r="F716">
            <v>1</v>
          </cell>
          <cell r="G716" t="str">
            <v/>
          </cell>
          <cell r="J716" t="str">
            <v>合計</v>
          </cell>
          <cell r="K716">
            <v>5941</v>
          </cell>
        </row>
        <row r="717">
          <cell r="B717" t="str">
            <v/>
          </cell>
          <cell r="G717" t="str">
            <v>HT-3360-VK36C</v>
          </cell>
          <cell r="H717" t="str">
            <v>１</v>
          </cell>
          <cell r="I717">
            <v>323</v>
          </cell>
          <cell r="J717" t="str">
            <v>VK360 2WAY 128MB</v>
          </cell>
          <cell r="K717">
            <v>5121</v>
          </cell>
        </row>
        <row r="718">
          <cell r="B718" t="str">
            <v/>
          </cell>
          <cell r="G718" t="str">
            <v>HT-F3360-KH02B</v>
          </cell>
          <cell r="H718" t="str">
            <v>１</v>
          </cell>
          <cell r="I718">
            <v>323</v>
          </cell>
          <cell r="J718" t="str">
            <v>HDD 2GB FWD</v>
          </cell>
          <cell r="K718">
            <v>254</v>
          </cell>
        </row>
        <row r="719">
          <cell r="B719" t="str">
            <v/>
          </cell>
          <cell r="G719" t="str">
            <v>HT-F3360-NSD01</v>
          </cell>
          <cell r="H719" t="str">
            <v>１</v>
          </cell>
          <cell r="I719">
            <v>323</v>
          </cell>
          <cell r="J719" t="str">
            <v>ﾅｲｿﾞｳ 2-8GB DAT</v>
          </cell>
          <cell r="K719">
            <v>278</v>
          </cell>
        </row>
        <row r="720">
          <cell r="B720" t="str">
            <v/>
          </cell>
          <cell r="G720" t="str">
            <v>HT-F3360-CN1</v>
          </cell>
          <cell r="H720">
            <v>1</v>
          </cell>
          <cell r="I720">
            <v>323</v>
          </cell>
          <cell r="J720" t="str">
            <v>Xｺﾝｿｰﾙ</v>
          </cell>
          <cell r="K720">
            <v>226</v>
          </cell>
        </row>
        <row r="721">
          <cell r="B721" t="str">
            <v/>
          </cell>
          <cell r="G721" t="str">
            <v>HT-4496-E2J</v>
          </cell>
          <cell r="H721">
            <v>1</v>
          </cell>
          <cell r="I721">
            <v>323</v>
          </cell>
          <cell r="J721" t="str">
            <v>15ｲﾝﾁﾓﾆﾀ</v>
          </cell>
          <cell r="K721">
            <v>62</v>
          </cell>
        </row>
        <row r="722">
          <cell r="B722" t="str">
            <v/>
          </cell>
          <cell r="G722" t="str">
            <v>RT-11C11-X01</v>
          </cell>
          <cell r="H722" t="str">
            <v>１</v>
          </cell>
          <cell r="I722">
            <v>333</v>
          </cell>
          <cell r="J722" t="str">
            <v>HP-UX10.10ｲﾝｽﾄｰﾙ</v>
          </cell>
          <cell r="K722">
            <v>0</v>
          </cell>
        </row>
        <row r="723">
          <cell r="B723" t="str">
            <v/>
          </cell>
          <cell r="G723" t="str">
            <v/>
          </cell>
          <cell r="J723" t="str">
            <v/>
          </cell>
        </row>
        <row r="724">
          <cell r="B724" t="str">
            <v>VK360/2-3</v>
          </cell>
          <cell r="C724" t="str">
            <v>標準ｼｽﾃﾑｾｯﾄ</v>
          </cell>
          <cell r="D724" t="str">
            <v>VK360/2標準ｾｯﾄ3</v>
          </cell>
          <cell r="E724" t="str">
            <v>A</v>
          </cell>
          <cell r="F724">
            <v>1</v>
          </cell>
          <cell r="G724" t="str">
            <v/>
          </cell>
          <cell r="J724" t="str">
            <v>合計</v>
          </cell>
          <cell r="K724">
            <v>5944</v>
          </cell>
        </row>
        <row r="725">
          <cell r="B725" t="str">
            <v/>
          </cell>
          <cell r="G725" t="str">
            <v>HT-3360-VK36C</v>
          </cell>
          <cell r="H725">
            <v>1</v>
          </cell>
          <cell r="I725">
            <v>323</v>
          </cell>
          <cell r="J725" t="str">
            <v>VK360 2WAY 128MB</v>
          </cell>
          <cell r="K725">
            <v>5185</v>
          </cell>
        </row>
        <row r="726">
          <cell r="B726" t="str">
            <v/>
          </cell>
          <cell r="G726" t="str">
            <v>HT-F3360-KH02B</v>
          </cell>
          <cell r="H726">
            <v>1</v>
          </cell>
          <cell r="I726">
            <v>323</v>
          </cell>
          <cell r="J726" t="str">
            <v>HDD 2GB FWD</v>
          </cell>
          <cell r="K726">
            <v>212</v>
          </cell>
        </row>
        <row r="727">
          <cell r="B727" t="str">
            <v/>
          </cell>
          <cell r="G727" t="str">
            <v>HT-F3360-NSD02A</v>
          </cell>
          <cell r="H727">
            <v>1</v>
          </cell>
          <cell r="I727">
            <v>323</v>
          </cell>
          <cell r="J727" t="str">
            <v>2-16GB DDS-2/DAT</v>
          </cell>
          <cell r="K727">
            <v>259</v>
          </cell>
        </row>
        <row r="728">
          <cell r="B728" t="str">
            <v/>
          </cell>
          <cell r="G728" t="str">
            <v>HT-F3360-CN1</v>
          </cell>
          <cell r="H728">
            <v>1</v>
          </cell>
          <cell r="I728">
            <v>323</v>
          </cell>
          <cell r="J728" t="str">
            <v>Xｺﾝｿｰﾙ</v>
          </cell>
          <cell r="K728">
            <v>226</v>
          </cell>
        </row>
        <row r="729">
          <cell r="B729" t="str">
            <v/>
          </cell>
          <cell r="G729" t="str">
            <v>HT-4496-E2J</v>
          </cell>
          <cell r="H729">
            <v>1</v>
          </cell>
          <cell r="I729">
            <v>323</v>
          </cell>
          <cell r="J729" t="str">
            <v>15ｲﾝﾁﾓﾆﾀ</v>
          </cell>
          <cell r="K729">
            <v>62</v>
          </cell>
        </row>
        <row r="730">
          <cell r="B730" t="str">
            <v/>
          </cell>
          <cell r="G730" t="str">
            <v>RT-11D11-X01</v>
          </cell>
          <cell r="H730">
            <v>1</v>
          </cell>
          <cell r="I730">
            <v>333</v>
          </cell>
          <cell r="J730" t="str">
            <v>HP-UX10.20</v>
          </cell>
          <cell r="K730">
            <v>0</v>
          </cell>
        </row>
        <row r="731">
          <cell r="B731" t="str">
            <v/>
          </cell>
          <cell r="G731" t="str">
            <v/>
          </cell>
          <cell r="J731" t="str">
            <v/>
          </cell>
        </row>
        <row r="732">
          <cell r="B732" t="str">
            <v>VK360/2-4</v>
          </cell>
          <cell r="C732" t="str">
            <v>標準ｼｽﾃﾑｾｯﾄ</v>
          </cell>
          <cell r="D732" t="str">
            <v>VK360/2標準ｾｯﾄ4</v>
          </cell>
          <cell r="E732" t="str">
            <v>A</v>
          </cell>
          <cell r="F732">
            <v>1</v>
          </cell>
          <cell r="J732" t="str">
            <v>合計</v>
          </cell>
          <cell r="K732">
            <v>5944</v>
          </cell>
        </row>
        <row r="733">
          <cell r="B733" t="str">
            <v/>
          </cell>
          <cell r="G733" t="str">
            <v>HT-3360-VK361</v>
          </cell>
          <cell r="H733">
            <v>1</v>
          </cell>
          <cell r="I733">
            <v>323</v>
          </cell>
          <cell r="J733" t="str">
            <v>VK360 2WAY</v>
          </cell>
          <cell r="K733">
            <v>4578</v>
          </cell>
        </row>
        <row r="734">
          <cell r="B734" t="str">
            <v/>
          </cell>
          <cell r="G734" t="str">
            <v>HT-F3360-KM02N</v>
          </cell>
          <cell r="H734">
            <v>1</v>
          </cell>
          <cell r="I734">
            <v>323</v>
          </cell>
          <cell r="J734" t="str">
            <v>ﾅｲｿﾞｳ 128MB ﾒﾓﾘ</v>
          </cell>
          <cell r="K734">
            <v>529</v>
          </cell>
        </row>
        <row r="735">
          <cell r="B735" t="str">
            <v/>
          </cell>
          <cell r="G735" t="str">
            <v>HT-F4098-JDH11</v>
          </cell>
          <cell r="H735">
            <v>1</v>
          </cell>
          <cell r="I735">
            <v>323</v>
          </cell>
          <cell r="J735" t="str">
            <v>FW HD 2GB</v>
          </cell>
          <cell r="K735">
            <v>212</v>
          </cell>
        </row>
        <row r="736">
          <cell r="B736" t="str">
            <v/>
          </cell>
          <cell r="G736" t="str">
            <v>HT-F3360-NSC03N</v>
          </cell>
          <cell r="H736">
            <v>1</v>
          </cell>
          <cell r="I736">
            <v>323</v>
          </cell>
          <cell r="J736" t="str">
            <v>12x CD-ROM</v>
          </cell>
          <cell r="K736">
            <v>78</v>
          </cell>
        </row>
        <row r="737">
          <cell r="B737" t="str">
            <v/>
          </cell>
          <cell r="G737" t="str">
            <v>HT-F3360-NSD02A</v>
          </cell>
          <cell r="H737">
            <v>1</v>
          </cell>
          <cell r="I737">
            <v>323</v>
          </cell>
          <cell r="J737" t="str">
            <v>2-16GB DDS-2/DAT</v>
          </cell>
          <cell r="K737">
            <v>259</v>
          </cell>
        </row>
        <row r="738">
          <cell r="B738" t="str">
            <v/>
          </cell>
          <cell r="G738" t="str">
            <v>HT-F3360-CN1</v>
          </cell>
          <cell r="H738">
            <v>1</v>
          </cell>
          <cell r="I738">
            <v>323</v>
          </cell>
          <cell r="J738" t="str">
            <v>Xｺﾝｿｰﾙ</v>
          </cell>
          <cell r="K738">
            <v>226</v>
          </cell>
        </row>
        <row r="739">
          <cell r="B739" t="str">
            <v/>
          </cell>
          <cell r="G739" t="str">
            <v>HT-4496-E2J</v>
          </cell>
          <cell r="H739">
            <v>1</v>
          </cell>
          <cell r="I739">
            <v>323</v>
          </cell>
          <cell r="J739" t="str">
            <v>15ｲﾝﾁﾓﾆﾀ</v>
          </cell>
          <cell r="K739">
            <v>62</v>
          </cell>
        </row>
        <row r="740">
          <cell r="B740" t="str">
            <v/>
          </cell>
          <cell r="G740" t="str">
            <v>RT-11D11-X01</v>
          </cell>
          <cell r="H740">
            <v>1</v>
          </cell>
          <cell r="I740">
            <v>333</v>
          </cell>
          <cell r="J740" t="str">
            <v>HP-UX10.20</v>
          </cell>
          <cell r="K740">
            <v>0</v>
          </cell>
        </row>
        <row r="741">
          <cell r="B741" t="str">
            <v/>
          </cell>
        </row>
        <row r="742">
          <cell r="B742" t="str">
            <v>VK370/1</v>
          </cell>
          <cell r="C742" t="str">
            <v>標準ｼｽﾃﾑｾｯﾄ</v>
          </cell>
          <cell r="D742" t="str">
            <v>VK370/1標準ｾｯﾄ1</v>
          </cell>
          <cell r="E742" t="str">
            <v>A</v>
          </cell>
          <cell r="F742">
            <v>1</v>
          </cell>
          <cell r="G742" t="str">
            <v/>
          </cell>
          <cell r="J742" t="str">
            <v>合計</v>
          </cell>
          <cell r="K742">
            <v>5573</v>
          </cell>
        </row>
        <row r="743">
          <cell r="B743" t="str">
            <v/>
          </cell>
          <cell r="G743" t="str">
            <v>HT-3360-VK37A</v>
          </cell>
          <cell r="H743">
            <v>1</v>
          </cell>
          <cell r="I743">
            <v>323</v>
          </cell>
          <cell r="J743" t="str">
            <v>VK370 1WAY</v>
          </cell>
          <cell r="K743">
            <v>3692</v>
          </cell>
        </row>
        <row r="744">
          <cell r="B744" t="str">
            <v/>
          </cell>
          <cell r="G744" t="str">
            <v>HT-F3360-KM02N</v>
          </cell>
          <cell r="H744">
            <v>1</v>
          </cell>
          <cell r="I744">
            <v>323</v>
          </cell>
          <cell r="J744" t="str">
            <v>128MB ﾒﾓﾘ</v>
          </cell>
          <cell r="K744">
            <v>1061</v>
          </cell>
        </row>
        <row r="745">
          <cell r="B745" t="str">
            <v/>
          </cell>
          <cell r="G745" t="str">
            <v>HT-F3360-KH02B</v>
          </cell>
          <cell r="H745">
            <v>1</v>
          </cell>
          <cell r="I745">
            <v>323</v>
          </cell>
          <cell r="J745" t="str">
            <v>FW HD 2GB</v>
          </cell>
          <cell r="K745">
            <v>254</v>
          </cell>
        </row>
        <row r="746">
          <cell r="B746" t="str">
            <v/>
          </cell>
          <cell r="G746" t="str">
            <v>HT-F3360-NSD01</v>
          </cell>
          <cell r="H746">
            <v>1</v>
          </cell>
          <cell r="I746">
            <v>323</v>
          </cell>
          <cell r="J746" t="str">
            <v>2-8 DAT</v>
          </cell>
          <cell r="K746">
            <v>278</v>
          </cell>
        </row>
        <row r="747">
          <cell r="B747" t="str">
            <v/>
          </cell>
          <cell r="G747" t="str">
            <v>HT-F3360-CN1</v>
          </cell>
          <cell r="H747">
            <v>1</v>
          </cell>
          <cell r="I747">
            <v>323</v>
          </cell>
          <cell r="J747" t="str">
            <v>Xｺﾝｿｰﾙ</v>
          </cell>
          <cell r="K747">
            <v>226</v>
          </cell>
        </row>
        <row r="748">
          <cell r="B748" t="str">
            <v/>
          </cell>
          <cell r="G748" t="str">
            <v>HT-4496-E2J</v>
          </cell>
          <cell r="H748">
            <v>1</v>
          </cell>
          <cell r="I748">
            <v>323</v>
          </cell>
          <cell r="J748" t="str">
            <v>15ｲﾝﾁﾓﾆﾀ</v>
          </cell>
          <cell r="K748">
            <v>62</v>
          </cell>
        </row>
        <row r="749">
          <cell r="B749" t="str">
            <v/>
          </cell>
          <cell r="G749" t="str">
            <v>RT-11D11-X01</v>
          </cell>
          <cell r="H749">
            <v>1</v>
          </cell>
          <cell r="I749">
            <v>333</v>
          </cell>
          <cell r="J749" t="str">
            <v>HP-UX10.20</v>
          </cell>
          <cell r="K749">
            <v>0</v>
          </cell>
        </row>
        <row r="750">
          <cell r="B750" t="str">
            <v/>
          </cell>
          <cell r="G750" t="str">
            <v/>
          </cell>
          <cell r="J750" t="str">
            <v/>
          </cell>
        </row>
        <row r="751">
          <cell r="B751" t="str">
            <v>VK370/1-2</v>
          </cell>
          <cell r="C751" t="str">
            <v>標準ｼｽﾃﾑｾｯﾄ</v>
          </cell>
          <cell r="D751" t="str">
            <v>VK370/1標準ｾｯﾄ2</v>
          </cell>
          <cell r="E751" t="str">
            <v>A</v>
          </cell>
          <cell r="F751">
            <v>1</v>
          </cell>
          <cell r="G751" t="str">
            <v/>
          </cell>
          <cell r="J751" t="str">
            <v>合計</v>
          </cell>
          <cell r="K751">
            <v>4810</v>
          </cell>
        </row>
        <row r="752">
          <cell r="B752" t="str">
            <v/>
          </cell>
          <cell r="G752" t="str">
            <v>HT-3360-VK37A</v>
          </cell>
          <cell r="H752">
            <v>1</v>
          </cell>
          <cell r="I752">
            <v>323</v>
          </cell>
          <cell r="J752" t="str">
            <v>VK370 1WAY</v>
          </cell>
          <cell r="K752">
            <v>3739</v>
          </cell>
        </row>
        <row r="753">
          <cell r="B753" t="str">
            <v/>
          </cell>
          <cell r="G753" t="str">
            <v>HT-F3360-KM02N</v>
          </cell>
          <cell r="H753">
            <v>1</v>
          </cell>
          <cell r="I753">
            <v>323</v>
          </cell>
          <cell r="J753" t="str">
            <v>128MB ﾒﾓﾘ</v>
          </cell>
          <cell r="K753">
            <v>312</v>
          </cell>
        </row>
        <row r="754">
          <cell r="B754" t="str">
            <v/>
          </cell>
          <cell r="G754" t="str">
            <v>HT-F3360-KH02B</v>
          </cell>
          <cell r="H754">
            <v>1</v>
          </cell>
          <cell r="I754">
            <v>323</v>
          </cell>
          <cell r="J754" t="str">
            <v>FW HD 2GB</v>
          </cell>
          <cell r="K754">
            <v>212</v>
          </cell>
        </row>
        <row r="755">
          <cell r="B755" t="str">
            <v/>
          </cell>
          <cell r="G755" t="str">
            <v>HT-F3360-NSD02A</v>
          </cell>
          <cell r="H755">
            <v>1</v>
          </cell>
          <cell r="I755">
            <v>323</v>
          </cell>
          <cell r="J755" t="str">
            <v>2-16GB DDS-2/DAT</v>
          </cell>
          <cell r="K755">
            <v>259</v>
          </cell>
        </row>
        <row r="756">
          <cell r="B756" t="str">
            <v/>
          </cell>
          <cell r="G756" t="str">
            <v>HT-F3360-CN1</v>
          </cell>
          <cell r="H756">
            <v>1</v>
          </cell>
          <cell r="I756">
            <v>323</v>
          </cell>
          <cell r="J756" t="str">
            <v>Xｺﾝｿｰﾙ</v>
          </cell>
          <cell r="K756">
            <v>226</v>
          </cell>
        </row>
        <row r="757">
          <cell r="B757" t="str">
            <v/>
          </cell>
          <cell r="G757" t="str">
            <v>HT-4496-E2J</v>
          </cell>
          <cell r="H757">
            <v>1</v>
          </cell>
          <cell r="I757">
            <v>323</v>
          </cell>
          <cell r="J757" t="str">
            <v>15ｲﾝﾁﾓﾆﾀ</v>
          </cell>
          <cell r="K757">
            <v>62</v>
          </cell>
        </row>
        <row r="758">
          <cell r="B758" t="str">
            <v/>
          </cell>
          <cell r="G758" t="str">
            <v>RT-11D11-X01</v>
          </cell>
          <cell r="H758">
            <v>1</v>
          </cell>
          <cell r="I758">
            <v>333</v>
          </cell>
          <cell r="J758" t="str">
            <v>HP-UX10.20</v>
          </cell>
          <cell r="K758">
            <v>0</v>
          </cell>
        </row>
        <row r="759">
          <cell r="B759" t="str">
            <v/>
          </cell>
          <cell r="G759" t="str">
            <v/>
          </cell>
          <cell r="J759" t="str">
            <v/>
          </cell>
        </row>
        <row r="760">
          <cell r="B760" t="str">
            <v>VK370/1-3</v>
          </cell>
          <cell r="C760" t="str">
            <v>標準ｼｽﾃﾑｾｯﾄ</v>
          </cell>
          <cell r="D760" t="str">
            <v>VK370/1標準ｾｯﾄ3</v>
          </cell>
          <cell r="E760" t="str">
            <v>A</v>
          </cell>
          <cell r="F760">
            <v>1</v>
          </cell>
          <cell r="J760" t="str">
            <v>合計</v>
          </cell>
          <cell r="K760">
            <v>4810</v>
          </cell>
        </row>
        <row r="761">
          <cell r="B761" t="str">
            <v/>
          </cell>
          <cell r="G761" t="str">
            <v>HT-3360-VK371</v>
          </cell>
          <cell r="H761">
            <v>1</v>
          </cell>
          <cell r="I761">
            <v>323</v>
          </cell>
          <cell r="J761" t="str">
            <v>VK370 1WAY</v>
          </cell>
          <cell r="K761">
            <v>3661</v>
          </cell>
        </row>
        <row r="762">
          <cell r="B762" t="str">
            <v/>
          </cell>
          <cell r="G762" t="str">
            <v>HT-F3360-KM02N</v>
          </cell>
          <cell r="H762">
            <v>1</v>
          </cell>
          <cell r="I762">
            <v>323</v>
          </cell>
          <cell r="J762" t="str">
            <v>128MB ﾒﾓﾘ</v>
          </cell>
          <cell r="K762">
            <v>312</v>
          </cell>
        </row>
        <row r="763">
          <cell r="B763" t="str">
            <v/>
          </cell>
          <cell r="G763" t="str">
            <v>HT-F4098-JDH11</v>
          </cell>
          <cell r="H763">
            <v>1</v>
          </cell>
          <cell r="I763">
            <v>323</v>
          </cell>
          <cell r="J763" t="str">
            <v>FW HD 2GB</v>
          </cell>
          <cell r="K763">
            <v>212</v>
          </cell>
        </row>
        <row r="764">
          <cell r="B764" t="str">
            <v/>
          </cell>
          <cell r="G764" t="str">
            <v>HT-F3360-NSC03N</v>
          </cell>
          <cell r="H764">
            <v>1</v>
          </cell>
          <cell r="I764">
            <v>323</v>
          </cell>
          <cell r="J764" t="str">
            <v>12x CD-ROM</v>
          </cell>
          <cell r="K764">
            <v>78</v>
          </cell>
        </row>
        <row r="765">
          <cell r="B765" t="str">
            <v/>
          </cell>
          <cell r="G765" t="str">
            <v>HT-F3360-NSD02A</v>
          </cell>
          <cell r="H765">
            <v>1</v>
          </cell>
          <cell r="I765">
            <v>323</v>
          </cell>
          <cell r="J765" t="str">
            <v>2-16GB DDS-2/DAT</v>
          </cell>
          <cell r="K765">
            <v>259</v>
          </cell>
        </row>
        <row r="766">
          <cell r="B766" t="str">
            <v/>
          </cell>
          <cell r="G766" t="str">
            <v>HT-F3360-CN1</v>
          </cell>
          <cell r="H766">
            <v>1</v>
          </cell>
          <cell r="I766">
            <v>323</v>
          </cell>
          <cell r="J766" t="str">
            <v>Xｺﾝｿｰﾙ</v>
          </cell>
          <cell r="K766">
            <v>226</v>
          </cell>
        </row>
        <row r="767">
          <cell r="B767" t="str">
            <v/>
          </cell>
          <cell r="G767" t="str">
            <v>HT-4496-E2J</v>
          </cell>
          <cell r="H767">
            <v>1</v>
          </cell>
          <cell r="I767">
            <v>323</v>
          </cell>
          <cell r="J767" t="str">
            <v>15ｲﾝﾁﾓﾆﾀ</v>
          </cell>
          <cell r="K767">
            <v>62</v>
          </cell>
        </row>
        <row r="768">
          <cell r="B768" t="str">
            <v/>
          </cell>
          <cell r="G768" t="str">
            <v>RT-11D11-X01</v>
          </cell>
          <cell r="H768">
            <v>1</v>
          </cell>
          <cell r="I768">
            <v>333</v>
          </cell>
          <cell r="J768" t="str">
            <v>HP-UX10.20</v>
          </cell>
          <cell r="K768">
            <v>0</v>
          </cell>
        </row>
        <row r="769">
          <cell r="B769" t="str">
            <v/>
          </cell>
        </row>
        <row r="770">
          <cell r="B770" t="str">
            <v>VK370/1-4</v>
          </cell>
          <cell r="C770" t="str">
            <v>標準ｼｽﾃﾑｾｯﾄ</v>
          </cell>
          <cell r="D770" t="str">
            <v>VK370/1標準ｾｯﾄ4</v>
          </cell>
          <cell r="E770" t="str">
            <v>A</v>
          </cell>
          <cell r="F770">
            <v>1</v>
          </cell>
          <cell r="J770" t="str">
            <v>合計</v>
          </cell>
          <cell r="K770">
            <v>4766</v>
          </cell>
        </row>
        <row r="771">
          <cell r="B771" t="str">
            <v/>
          </cell>
          <cell r="C771" t="str">
            <v xml:space="preserve"> </v>
          </cell>
          <cell r="D771" t="str">
            <v xml:space="preserve"> </v>
          </cell>
          <cell r="E771" t="str">
            <v xml:space="preserve"> </v>
          </cell>
          <cell r="F771" t="str">
            <v xml:space="preserve"> </v>
          </cell>
          <cell r="G771" t="str">
            <v>HT-3360-VK371</v>
          </cell>
          <cell r="H771">
            <v>1</v>
          </cell>
          <cell r="I771">
            <v>323</v>
          </cell>
          <cell r="J771" t="str">
            <v>VK370 1WAY</v>
          </cell>
          <cell r="K771">
            <v>3647</v>
          </cell>
        </row>
        <row r="772">
          <cell r="B772" t="str">
            <v/>
          </cell>
          <cell r="G772" t="str">
            <v>HT-F3360-KM02N</v>
          </cell>
          <cell r="H772">
            <v>1</v>
          </cell>
          <cell r="I772">
            <v>323</v>
          </cell>
          <cell r="J772" t="str">
            <v>ﾅｲｿﾞｳ 128MB ﾒﾓﾘ</v>
          </cell>
          <cell r="K772">
            <v>239</v>
          </cell>
        </row>
        <row r="773">
          <cell r="B773" t="str">
            <v/>
          </cell>
          <cell r="G773" t="str">
            <v>HT-F4098-JDH11</v>
          </cell>
          <cell r="H773">
            <v>1</v>
          </cell>
          <cell r="I773">
            <v>323</v>
          </cell>
          <cell r="J773" t="str">
            <v>FW HD 2GB</v>
          </cell>
          <cell r="K773">
            <v>176</v>
          </cell>
        </row>
        <row r="774">
          <cell r="B774" t="str">
            <v/>
          </cell>
          <cell r="G774" t="str">
            <v>HT-F3360-NSC03N</v>
          </cell>
          <cell r="H774">
            <v>1</v>
          </cell>
          <cell r="I774">
            <v>323</v>
          </cell>
          <cell r="J774" t="str">
            <v>12x CD-ROM</v>
          </cell>
          <cell r="K774">
            <v>88</v>
          </cell>
        </row>
        <row r="775">
          <cell r="B775" t="str">
            <v/>
          </cell>
          <cell r="G775" t="str">
            <v>HT-F3360-NSD02A</v>
          </cell>
          <cell r="H775">
            <v>1</v>
          </cell>
          <cell r="I775">
            <v>323</v>
          </cell>
          <cell r="J775" t="str">
            <v>2-16GB DDS-2/DAT</v>
          </cell>
          <cell r="K775">
            <v>290</v>
          </cell>
        </row>
        <row r="776">
          <cell r="B776" t="str">
            <v/>
          </cell>
          <cell r="G776" t="str">
            <v>HT-F3360-CN2</v>
          </cell>
          <cell r="H776">
            <v>1</v>
          </cell>
          <cell r="I776">
            <v>323</v>
          </cell>
          <cell r="J776" t="str">
            <v>Xｺﾝｿｰﾙ</v>
          </cell>
          <cell r="K776">
            <v>264</v>
          </cell>
        </row>
        <row r="777">
          <cell r="B777" t="str">
            <v/>
          </cell>
          <cell r="G777" t="str">
            <v>HT-4496-E2J</v>
          </cell>
          <cell r="H777">
            <v>1</v>
          </cell>
          <cell r="I777">
            <v>323</v>
          </cell>
          <cell r="J777" t="str">
            <v>15ｲﾝﾁﾓﾆﾀ</v>
          </cell>
          <cell r="K777">
            <v>62</v>
          </cell>
        </row>
        <row r="778">
          <cell r="B778" t="str">
            <v/>
          </cell>
          <cell r="G778" t="str">
            <v>RT-11D11-X01</v>
          </cell>
          <cell r="H778">
            <v>1</v>
          </cell>
          <cell r="I778">
            <v>333</v>
          </cell>
          <cell r="J778" t="str">
            <v>HP-UX10.20</v>
          </cell>
          <cell r="K778">
            <v>0</v>
          </cell>
        </row>
        <row r="779">
          <cell r="B779" t="str">
            <v/>
          </cell>
        </row>
        <row r="780">
          <cell r="B780" t="str">
            <v>VK370/2</v>
          </cell>
          <cell r="C780" t="str">
            <v>標準ｼｽﾃﾑｾｯﾄ</v>
          </cell>
          <cell r="D780" t="str">
            <v>VK370/2標準ｾｯﾄ1</v>
          </cell>
          <cell r="E780" t="str">
            <v>A</v>
          </cell>
          <cell r="F780">
            <v>1</v>
          </cell>
          <cell r="G780" t="str">
            <v/>
          </cell>
          <cell r="J780" t="str">
            <v>合計</v>
          </cell>
          <cell r="K780">
            <v>7605</v>
          </cell>
        </row>
        <row r="781">
          <cell r="B781" t="str">
            <v/>
          </cell>
          <cell r="G781" t="str">
            <v>HT-3360-VK37B</v>
          </cell>
          <cell r="H781">
            <v>1</v>
          </cell>
          <cell r="I781">
            <v>323</v>
          </cell>
          <cell r="J781" t="str">
            <v>VK370 2WAY</v>
          </cell>
          <cell r="K781">
            <v>5724</v>
          </cell>
        </row>
        <row r="782">
          <cell r="B782" t="str">
            <v/>
          </cell>
          <cell r="G782" t="str">
            <v>HT-F3360-KM02N</v>
          </cell>
          <cell r="H782">
            <v>1</v>
          </cell>
          <cell r="I782">
            <v>323</v>
          </cell>
          <cell r="J782" t="str">
            <v>128MB ﾒﾓﾘ</v>
          </cell>
          <cell r="K782">
            <v>1061</v>
          </cell>
        </row>
        <row r="783">
          <cell r="B783" t="str">
            <v/>
          </cell>
          <cell r="G783" t="str">
            <v>HT-F3360-KH02B</v>
          </cell>
          <cell r="H783">
            <v>1</v>
          </cell>
          <cell r="I783">
            <v>323</v>
          </cell>
          <cell r="J783" t="str">
            <v>FW HD 2GB</v>
          </cell>
          <cell r="K783">
            <v>254</v>
          </cell>
        </row>
        <row r="784">
          <cell r="B784" t="str">
            <v/>
          </cell>
          <cell r="G784" t="str">
            <v>HT-F3360-NSD01</v>
          </cell>
          <cell r="H784">
            <v>1</v>
          </cell>
          <cell r="I784">
            <v>323</v>
          </cell>
          <cell r="J784" t="str">
            <v>2-8 DAT</v>
          </cell>
          <cell r="K784">
            <v>278</v>
          </cell>
        </row>
        <row r="785">
          <cell r="B785" t="str">
            <v/>
          </cell>
          <cell r="G785" t="str">
            <v>HT-F3360-CN1</v>
          </cell>
          <cell r="H785">
            <v>1</v>
          </cell>
          <cell r="I785">
            <v>323</v>
          </cell>
          <cell r="J785" t="str">
            <v>Xｺﾝｿｰﾙ</v>
          </cell>
          <cell r="K785">
            <v>226</v>
          </cell>
        </row>
        <row r="786">
          <cell r="B786" t="str">
            <v/>
          </cell>
          <cell r="G786" t="str">
            <v>HT-4496-E2J</v>
          </cell>
          <cell r="H786">
            <v>1</v>
          </cell>
          <cell r="I786">
            <v>323</v>
          </cell>
          <cell r="J786" t="str">
            <v>15ｲﾝﾁﾓﾆﾀ</v>
          </cell>
          <cell r="K786">
            <v>62</v>
          </cell>
        </row>
        <row r="787">
          <cell r="B787" t="str">
            <v/>
          </cell>
          <cell r="G787" t="str">
            <v>RT-11D11-X01</v>
          </cell>
          <cell r="H787">
            <v>1</v>
          </cell>
          <cell r="I787">
            <v>333</v>
          </cell>
          <cell r="J787" t="str">
            <v>HP-UX10.20</v>
          </cell>
          <cell r="K787">
            <v>0</v>
          </cell>
        </row>
        <row r="788">
          <cell r="B788" t="str">
            <v/>
          </cell>
          <cell r="G788" t="str">
            <v/>
          </cell>
          <cell r="J788" t="str">
            <v/>
          </cell>
        </row>
        <row r="789">
          <cell r="B789" t="str">
            <v>VK370/2-2</v>
          </cell>
          <cell r="C789" t="str">
            <v>標準ｼｽﾃﾑｾｯﾄ</v>
          </cell>
          <cell r="D789" t="str">
            <v>VK370/2標準ｾｯﾄ2</v>
          </cell>
          <cell r="E789" t="str">
            <v>A</v>
          </cell>
          <cell r="F789">
            <v>1</v>
          </cell>
          <cell r="G789" t="str">
            <v/>
          </cell>
          <cell r="J789" t="str">
            <v>合計</v>
          </cell>
          <cell r="K789">
            <v>6866</v>
          </cell>
        </row>
        <row r="790">
          <cell r="B790" t="str">
            <v/>
          </cell>
          <cell r="G790" t="str">
            <v>HT-3360-VK37B</v>
          </cell>
          <cell r="H790">
            <v>1</v>
          </cell>
          <cell r="I790">
            <v>323</v>
          </cell>
          <cell r="J790" t="str">
            <v>VK370 2WAY</v>
          </cell>
          <cell r="K790">
            <v>5795</v>
          </cell>
        </row>
        <row r="791">
          <cell r="B791" t="str">
            <v/>
          </cell>
          <cell r="G791" t="str">
            <v>HT-F3360-KM02N</v>
          </cell>
          <cell r="H791">
            <v>1</v>
          </cell>
          <cell r="I791">
            <v>323</v>
          </cell>
          <cell r="J791" t="str">
            <v>128MB ﾒﾓﾘ</v>
          </cell>
          <cell r="K791">
            <v>312</v>
          </cell>
        </row>
        <row r="792">
          <cell r="B792" t="str">
            <v/>
          </cell>
          <cell r="G792" t="str">
            <v>HT-F3360-KH02B</v>
          </cell>
          <cell r="H792">
            <v>1</v>
          </cell>
          <cell r="I792">
            <v>323</v>
          </cell>
          <cell r="J792" t="str">
            <v>FW HD 2GB</v>
          </cell>
          <cell r="K792">
            <v>212</v>
          </cell>
        </row>
        <row r="793">
          <cell r="B793" t="str">
            <v/>
          </cell>
          <cell r="G793" t="str">
            <v>HT-F3360-NSD02A</v>
          </cell>
          <cell r="H793">
            <v>1</v>
          </cell>
          <cell r="I793">
            <v>323</v>
          </cell>
          <cell r="J793" t="str">
            <v>2-16GB DDS-2/DAT</v>
          </cell>
          <cell r="K793">
            <v>259</v>
          </cell>
        </row>
        <row r="794">
          <cell r="B794" t="str">
            <v/>
          </cell>
          <cell r="G794" t="str">
            <v>HT-F3360-CN1</v>
          </cell>
          <cell r="H794">
            <v>1</v>
          </cell>
          <cell r="I794">
            <v>323</v>
          </cell>
          <cell r="J794" t="str">
            <v>Xｺﾝｿｰﾙ</v>
          </cell>
          <cell r="K794">
            <v>226</v>
          </cell>
        </row>
        <row r="795">
          <cell r="B795" t="str">
            <v/>
          </cell>
          <cell r="G795" t="str">
            <v>HT-4496-E2J</v>
          </cell>
          <cell r="H795">
            <v>1</v>
          </cell>
          <cell r="I795">
            <v>323</v>
          </cell>
          <cell r="J795" t="str">
            <v>15ｲﾝﾁﾓﾆﾀ</v>
          </cell>
          <cell r="K795">
            <v>62</v>
          </cell>
        </row>
        <row r="796">
          <cell r="B796" t="str">
            <v/>
          </cell>
          <cell r="G796" t="str">
            <v>RT-11D11-X01</v>
          </cell>
          <cell r="H796">
            <v>1</v>
          </cell>
          <cell r="I796">
            <v>333</v>
          </cell>
          <cell r="J796" t="str">
            <v>HP-UX10.20</v>
          </cell>
          <cell r="K796">
            <v>0</v>
          </cell>
        </row>
        <row r="797">
          <cell r="B797" t="str">
            <v/>
          </cell>
          <cell r="G797" t="str">
            <v/>
          </cell>
          <cell r="J797" t="str">
            <v/>
          </cell>
        </row>
        <row r="798">
          <cell r="B798" t="str">
            <v>VK370/2-3</v>
          </cell>
          <cell r="C798" t="str">
            <v>標準ｼｽﾃﾑｾｯﾄ</v>
          </cell>
          <cell r="D798" t="str">
            <v>VK370/2標準ｾｯﾄ3</v>
          </cell>
          <cell r="E798" t="str">
            <v>A</v>
          </cell>
          <cell r="F798">
            <v>1</v>
          </cell>
          <cell r="J798" t="str">
            <v>合計</v>
          </cell>
          <cell r="K798">
            <v>6866</v>
          </cell>
        </row>
        <row r="799">
          <cell r="B799" t="str">
            <v/>
          </cell>
          <cell r="G799" t="str">
            <v>HT-3360-VK372</v>
          </cell>
          <cell r="H799">
            <v>1</v>
          </cell>
          <cell r="I799">
            <v>323</v>
          </cell>
          <cell r="J799" t="str">
            <v>VK370 2WAY</v>
          </cell>
          <cell r="K799">
            <v>5717</v>
          </cell>
        </row>
        <row r="800">
          <cell r="B800" t="str">
            <v/>
          </cell>
          <cell r="G800" t="str">
            <v>HT-F3360-KM02N</v>
          </cell>
          <cell r="H800">
            <v>1</v>
          </cell>
          <cell r="I800">
            <v>323</v>
          </cell>
          <cell r="J800" t="str">
            <v>128MB ﾒﾓﾘ</v>
          </cell>
          <cell r="K800">
            <v>312</v>
          </cell>
        </row>
        <row r="801">
          <cell r="B801" t="str">
            <v/>
          </cell>
          <cell r="G801" t="str">
            <v>HT-F4098-JDH11</v>
          </cell>
          <cell r="H801">
            <v>1</v>
          </cell>
          <cell r="I801">
            <v>323</v>
          </cell>
          <cell r="J801" t="str">
            <v>FW HD 2GB</v>
          </cell>
          <cell r="K801">
            <v>212</v>
          </cell>
        </row>
        <row r="802">
          <cell r="B802" t="str">
            <v/>
          </cell>
          <cell r="G802" t="str">
            <v>HT-F3360-NSC03N</v>
          </cell>
          <cell r="H802">
            <v>1</v>
          </cell>
          <cell r="I802">
            <v>323</v>
          </cell>
          <cell r="J802" t="str">
            <v>12x CD-ROM</v>
          </cell>
          <cell r="K802">
            <v>78</v>
          </cell>
        </row>
        <row r="803">
          <cell r="B803" t="str">
            <v/>
          </cell>
          <cell r="G803" t="str">
            <v>HT-F3360-NSD02A</v>
          </cell>
          <cell r="H803">
            <v>1</v>
          </cell>
          <cell r="I803">
            <v>323</v>
          </cell>
          <cell r="J803" t="str">
            <v>2-16GB DDS-2/DAT</v>
          </cell>
          <cell r="K803">
            <v>259</v>
          </cell>
        </row>
        <row r="804">
          <cell r="B804" t="str">
            <v/>
          </cell>
          <cell r="G804" t="str">
            <v>HT-F3360-CN1</v>
          </cell>
          <cell r="H804">
            <v>1</v>
          </cell>
          <cell r="I804">
            <v>323</v>
          </cell>
          <cell r="J804" t="str">
            <v>Xｺﾝｿｰﾙ</v>
          </cell>
          <cell r="K804">
            <v>226</v>
          </cell>
        </row>
        <row r="805">
          <cell r="B805" t="str">
            <v/>
          </cell>
          <cell r="G805" t="str">
            <v>HT-4496-E2J</v>
          </cell>
          <cell r="H805">
            <v>1</v>
          </cell>
          <cell r="I805">
            <v>323</v>
          </cell>
          <cell r="J805" t="str">
            <v>15ｲﾝﾁﾓﾆﾀ</v>
          </cell>
          <cell r="K805">
            <v>62</v>
          </cell>
        </row>
        <row r="806">
          <cell r="B806" t="str">
            <v/>
          </cell>
          <cell r="G806" t="str">
            <v>RT-11D11-X01</v>
          </cell>
          <cell r="H806">
            <v>1</v>
          </cell>
          <cell r="I806">
            <v>333</v>
          </cell>
          <cell r="J806" t="str">
            <v>HP-UX10.20</v>
          </cell>
          <cell r="K806">
            <v>0</v>
          </cell>
        </row>
        <row r="807">
          <cell r="B807" t="str">
            <v/>
          </cell>
          <cell r="J807" t="str">
            <v xml:space="preserve"> </v>
          </cell>
        </row>
        <row r="808">
          <cell r="B808" t="str">
            <v>VK370/2-4</v>
          </cell>
          <cell r="C808" t="str">
            <v>標準ｼｽﾃﾑｾｯﾄ</v>
          </cell>
          <cell r="D808" t="str">
            <v>VK370/2標準ｾｯﾄ4</v>
          </cell>
          <cell r="E808" t="str">
            <v>A</v>
          </cell>
          <cell r="F808">
            <v>1</v>
          </cell>
          <cell r="J808" t="str">
            <v>合計</v>
          </cell>
          <cell r="K808">
            <v>6472</v>
          </cell>
        </row>
        <row r="809">
          <cell r="B809" t="str">
            <v/>
          </cell>
          <cell r="C809" t="str">
            <v xml:space="preserve"> </v>
          </cell>
          <cell r="D809" t="str">
            <v xml:space="preserve"> </v>
          </cell>
          <cell r="E809" t="str">
            <v xml:space="preserve"> </v>
          </cell>
          <cell r="F809" t="str">
            <v xml:space="preserve"> </v>
          </cell>
          <cell r="G809" t="str">
            <v>HT-3360-VK372</v>
          </cell>
          <cell r="H809">
            <v>1</v>
          </cell>
          <cell r="I809">
            <v>323</v>
          </cell>
          <cell r="J809" t="str">
            <v>VK370 2WAY</v>
          </cell>
          <cell r="K809">
            <v>5353</v>
          </cell>
        </row>
        <row r="810">
          <cell r="B810" t="str">
            <v/>
          </cell>
          <cell r="G810" t="str">
            <v>HT-F3360-KM02N</v>
          </cell>
          <cell r="H810">
            <v>1</v>
          </cell>
          <cell r="I810">
            <v>323</v>
          </cell>
          <cell r="J810" t="str">
            <v>ﾅｲｿﾞｳ 128MB ﾒﾓﾘ</v>
          </cell>
          <cell r="K810">
            <v>239</v>
          </cell>
        </row>
        <row r="811">
          <cell r="B811" t="str">
            <v/>
          </cell>
          <cell r="G811" t="str">
            <v>HT-F4098-JDH11</v>
          </cell>
          <cell r="H811">
            <v>1</v>
          </cell>
          <cell r="I811">
            <v>323</v>
          </cell>
          <cell r="J811" t="str">
            <v>FW HD 2GB</v>
          </cell>
          <cell r="K811">
            <v>176</v>
          </cell>
        </row>
        <row r="812">
          <cell r="B812" t="str">
            <v/>
          </cell>
          <cell r="G812" t="str">
            <v>HT-F3360-NSC03N</v>
          </cell>
          <cell r="H812">
            <v>1</v>
          </cell>
          <cell r="I812">
            <v>323</v>
          </cell>
          <cell r="J812" t="str">
            <v>12x CD-ROM</v>
          </cell>
          <cell r="K812">
            <v>88</v>
          </cell>
        </row>
        <row r="813">
          <cell r="B813" t="str">
            <v/>
          </cell>
          <cell r="G813" t="str">
            <v>HT-F3360-NSD02A</v>
          </cell>
          <cell r="H813">
            <v>1</v>
          </cell>
          <cell r="I813">
            <v>323</v>
          </cell>
          <cell r="J813" t="str">
            <v>2-16GB DDS-2/DAT</v>
          </cell>
          <cell r="K813">
            <v>290</v>
          </cell>
        </row>
        <row r="814">
          <cell r="B814" t="str">
            <v/>
          </cell>
          <cell r="G814" t="str">
            <v>HT-F3360-CN2</v>
          </cell>
          <cell r="H814">
            <v>1</v>
          </cell>
          <cell r="I814">
            <v>323</v>
          </cell>
          <cell r="J814" t="str">
            <v>Xｺﾝｿｰﾙ</v>
          </cell>
          <cell r="K814">
            <v>264</v>
          </cell>
        </row>
        <row r="815">
          <cell r="B815" t="str">
            <v/>
          </cell>
          <cell r="G815" t="str">
            <v>HT-4496-E2J</v>
          </cell>
          <cell r="H815">
            <v>1</v>
          </cell>
          <cell r="I815">
            <v>323</v>
          </cell>
          <cell r="J815" t="str">
            <v>15ｲﾝﾁﾓﾆﾀ</v>
          </cell>
          <cell r="K815">
            <v>62</v>
          </cell>
        </row>
        <row r="816">
          <cell r="B816" t="str">
            <v/>
          </cell>
          <cell r="G816" t="str">
            <v>RT-11D11-X01</v>
          </cell>
          <cell r="H816">
            <v>1</v>
          </cell>
          <cell r="I816">
            <v>333</v>
          </cell>
          <cell r="J816" t="str">
            <v>HP-UX10.20</v>
          </cell>
          <cell r="K816">
            <v>0</v>
          </cell>
        </row>
        <row r="817">
          <cell r="B817" t="str">
            <v/>
          </cell>
          <cell r="J817" t="str">
            <v xml:space="preserve"> </v>
          </cell>
        </row>
        <row r="818">
          <cell r="B818" t="str">
            <v>VK380/1</v>
          </cell>
          <cell r="C818" t="str">
            <v>標準ｼｽﾃﾑｾｯﾄ</v>
          </cell>
          <cell r="D818" t="str">
            <v>VK380/1標準ｾｯﾄ1</v>
          </cell>
          <cell r="E818" t="str">
            <v>A</v>
          </cell>
          <cell r="F818">
            <v>1</v>
          </cell>
          <cell r="J818" t="str">
            <v>合計</v>
          </cell>
          <cell r="K818">
            <v>5874</v>
          </cell>
        </row>
        <row r="819">
          <cell r="B819" t="str">
            <v/>
          </cell>
          <cell r="C819" t="str">
            <v xml:space="preserve"> </v>
          </cell>
          <cell r="D819" t="str">
            <v xml:space="preserve"> </v>
          </cell>
          <cell r="E819" t="str">
            <v xml:space="preserve"> </v>
          </cell>
          <cell r="F819" t="str">
            <v xml:space="preserve"> </v>
          </cell>
          <cell r="G819" t="str">
            <v>HT-3360-VK381</v>
          </cell>
          <cell r="H819">
            <v>1</v>
          </cell>
          <cell r="I819">
            <v>323</v>
          </cell>
          <cell r="J819" t="str">
            <v>VK380 1WAY</v>
          </cell>
          <cell r="K819">
            <v>4755</v>
          </cell>
        </row>
        <row r="820">
          <cell r="B820" t="str">
            <v/>
          </cell>
          <cell r="G820" t="str">
            <v>HT-F3360-KM02N</v>
          </cell>
          <cell r="H820">
            <v>1</v>
          </cell>
          <cell r="I820">
            <v>323</v>
          </cell>
          <cell r="J820" t="str">
            <v>ﾅｲｿﾞｳ 138MB ﾒﾓﾘ</v>
          </cell>
          <cell r="K820">
            <v>239</v>
          </cell>
        </row>
        <row r="821">
          <cell r="B821" t="str">
            <v/>
          </cell>
          <cell r="G821" t="str">
            <v>HT-F4098-JDH11</v>
          </cell>
          <cell r="H821">
            <v>1</v>
          </cell>
          <cell r="I821">
            <v>323</v>
          </cell>
          <cell r="J821" t="str">
            <v>FW HD 2GB</v>
          </cell>
          <cell r="K821">
            <v>176</v>
          </cell>
        </row>
        <row r="822">
          <cell r="B822" t="str">
            <v/>
          </cell>
          <cell r="G822" t="str">
            <v>HT-F3360-NSC03N</v>
          </cell>
          <cell r="H822">
            <v>1</v>
          </cell>
          <cell r="I822">
            <v>323</v>
          </cell>
          <cell r="J822" t="str">
            <v>12x CD-ROM</v>
          </cell>
          <cell r="K822">
            <v>88</v>
          </cell>
        </row>
        <row r="823">
          <cell r="B823" t="str">
            <v/>
          </cell>
          <cell r="G823" t="str">
            <v>HT-F3360-NSD02A</v>
          </cell>
          <cell r="H823">
            <v>1</v>
          </cell>
          <cell r="I823">
            <v>323</v>
          </cell>
          <cell r="J823" t="str">
            <v>2-16GB DDS-2/DAT</v>
          </cell>
          <cell r="K823">
            <v>290</v>
          </cell>
        </row>
        <row r="824">
          <cell r="B824" t="str">
            <v/>
          </cell>
          <cell r="G824" t="str">
            <v>HT-F3360-CN2</v>
          </cell>
          <cell r="H824">
            <v>1</v>
          </cell>
          <cell r="I824">
            <v>323</v>
          </cell>
          <cell r="J824" t="str">
            <v>Xｺﾝｿｰﾙ</v>
          </cell>
          <cell r="K824">
            <v>264</v>
          </cell>
        </row>
        <row r="825">
          <cell r="B825" t="str">
            <v/>
          </cell>
          <cell r="G825" t="str">
            <v>HT-4496-E2J</v>
          </cell>
          <cell r="H825">
            <v>1</v>
          </cell>
          <cell r="I825">
            <v>323</v>
          </cell>
          <cell r="J825" t="str">
            <v>15ｲﾝﾁﾓﾆﾀ</v>
          </cell>
          <cell r="K825">
            <v>62</v>
          </cell>
        </row>
        <row r="826">
          <cell r="B826" t="str">
            <v/>
          </cell>
          <cell r="G826" t="str">
            <v>RT-11D11-X01</v>
          </cell>
          <cell r="H826">
            <v>1</v>
          </cell>
          <cell r="I826">
            <v>333</v>
          </cell>
          <cell r="J826" t="str">
            <v>HP-UX10.20</v>
          </cell>
          <cell r="K826">
            <v>0</v>
          </cell>
        </row>
        <row r="827">
          <cell r="B827" t="str">
            <v/>
          </cell>
        </row>
        <row r="828">
          <cell r="B828" t="str">
            <v>VK380/2</v>
          </cell>
          <cell r="C828" t="str">
            <v>標準ｼｽﾃﾑｾｯﾄ</v>
          </cell>
          <cell r="D828" t="str">
            <v>VK380/2標準ｾｯﾄ1</v>
          </cell>
          <cell r="E828" t="str">
            <v>A</v>
          </cell>
          <cell r="F828">
            <v>1</v>
          </cell>
          <cell r="J828" t="str">
            <v>合計</v>
          </cell>
          <cell r="K828">
            <v>8092</v>
          </cell>
        </row>
        <row r="829">
          <cell r="B829" t="str">
            <v/>
          </cell>
          <cell r="C829" t="str">
            <v xml:space="preserve"> </v>
          </cell>
          <cell r="D829" t="str">
            <v xml:space="preserve"> </v>
          </cell>
          <cell r="E829" t="str">
            <v xml:space="preserve"> </v>
          </cell>
          <cell r="F829" t="str">
            <v xml:space="preserve"> </v>
          </cell>
          <cell r="G829" t="str">
            <v>HT-3360-VK382</v>
          </cell>
          <cell r="H829">
            <v>1</v>
          </cell>
          <cell r="I829">
            <v>323</v>
          </cell>
          <cell r="J829" t="str">
            <v>VK380 2WAY</v>
          </cell>
          <cell r="K829">
            <v>6973</v>
          </cell>
        </row>
        <row r="830">
          <cell r="B830" t="str">
            <v/>
          </cell>
          <cell r="G830" t="str">
            <v>HT-F3360-KM02N</v>
          </cell>
          <cell r="H830">
            <v>1</v>
          </cell>
          <cell r="I830">
            <v>323</v>
          </cell>
          <cell r="J830" t="str">
            <v>ﾅｲｿﾞｳ 128MB ﾒﾓﾘ</v>
          </cell>
          <cell r="K830">
            <v>239</v>
          </cell>
        </row>
        <row r="831">
          <cell r="B831" t="str">
            <v/>
          </cell>
          <cell r="G831" t="str">
            <v>HT-F4098-JDH11</v>
          </cell>
          <cell r="H831">
            <v>1</v>
          </cell>
          <cell r="I831">
            <v>323</v>
          </cell>
          <cell r="J831" t="str">
            <v>FW HD 2GB</v>
          </cell>
          <cell r="K831">
            <v>176</v>
          </cell>
        </row>
        <row r="832">
          <cell r="B832" t="str">
            <v/>
          </cell>
          <cell r="G832" t="str">
            <v>HT-F3360-NSC03N</v>
          </cell>
          <cell r="H832">
            <v>1</v>
          </cell>
          <cell r="I832">
            <v>323</v>
          </cell>
          <cell r="J832" t="str">
            <v>12x CD-ROM</v>
          </cell>
          <cell r="K832">
            <v>88</v>
          </cell>
        </row>
        <row r="833">
          <cell r="B833" t="str">
            <v/>
          </cell>
          <cell r="G833" t="str">
            <v>HT-F3360-NSD02A</v>
          </cell>
          <cell r="H833">
            <v>1</v>
          </cell>
          <cell r="I833">
            <v>323</v>
          </cell>
          <cell r="J833" t="str">
            <v>2-16GB DDS-2/DAT</v>
          </cell>
          <cell r="K833">
            <v>290</v>
          </cell>
        </row>
        <row r="834">
          <cell r="B834" t="str">
            <v/>
          </cell>
          <cell r="G834" t="str">
            <v>HT-F3360-CN2</v>
          </cell>
          <cell r="H834">
            <v>1</v>
          </cell>
          <cell r="I834">
            <v>323</v>
          </cell>
          <cell r="J834" t="str">
            <v>Xｺﾝｿｰﾙ</v>
          </cell>
          <cell r="K834">
            <v>264</v>
          </cell>
        </row>
        <row r="835">
          <cell r="B835" t="str">
            <v/>
          </cell>
          <cell r="G835" t="str">
            <v>HT-4496-E2J</v>
          </cell>
          <cell r="H835">
            <v>1</v>
          </cell>
          <cell r="I835">
            <v>323</v>
          </cell>
          <cell r="J835" t="str">
            <v>15ｲﾝﾁﾓﾆﾀ</v>
          </cell>
          <cell r="K835">
            <v>62</v>
          </cell>
        </row>
        <row r="836">
          <cell r="B836" t="str">
            <v/>
          </cell>
          <cell r="G836" t="str">
            <v>RT-11D11-X01</v>
          </cell>
          <cell r="H836">
            <v>1</v>
          </cell>
          <cell r="I836">
            <v>333</v>
          </cell>
          <cell r="J836" t="str">
            <v>HP-UX10.20</v>
          </cell>
          <cell r="K836">
            <v>0</v>
          </cell>
        </row>
        <row r="837">
          <cell r="B837" t="str">
            <v/>
          </cell>
        </row>
        <row r="838">
          <cell r="B838" t="str">
            <v>VR100</v>
          </cell>
          <cell r="C838" t="str">
            <v>標準ｼｽﾃﾑｾｯﾄ</v>
          </cell>
          <cell r="D838" t="str">
            <v>VR100標準ｾｯﾄ1</v>
          </cell>
          <cell r="E838" t="str">
            <v>A</v>
          </cell>
          <cell r="F838">
            <v>1</v>
          </cell>
          <cell r="G838" t="str">
            <v/>
          </cell>
          <cell r="J838" t="str">
            <v>合計</v>
          </cell>
          <cell r="K838">
            <v>3832.4</v>
          </cell>
        </row>
        <row r="839">
          <cell r="B839" t="str">
            <v/>
          </cell>
          <cell r="G839" t="str">
            <v>HT-3360-VR10A</v>
          </cell>
          <cell r="H839" t="str">
            <v>１</v>
          </cell>
          <cell r="I839">
            <v>323</v>
          </cell>
          <cell r="J839" t="str">
            <v>VR100 ﾎﾝﾀｲ</v>
          </cell>
          <cell r="K839">
            <v>3167</v>
          </cell>
        </row>
        <row r="840">
          <cell r="B840" t="str">
            <v/>
          </cell>
          <cell r="G840" t="str">
            <v>HT-F3360-RH02</v>
          </cell>
          <cell r="H840" t="str">
            <v>１</v>
          </cell>
          <cell r="I840">
            <v>323</v>
          </cell>
          <cell r="J840" t="str">
            <v>ﾅｲｿﾞｳ F/W SCSIﾃﾞｨｽｸ 2GB</v>
          </cell>
          <cell r="K840">
            <v>298</v>
          </cell>
        </row>
        <row r="841">
          <cell r="B841" t="str">
            <v/>
          </cell>
          <cell r="G841" t="str">
            <v>HT-F3360-RCN1</v>
          </cell>
          <cell r="H841" t="str">
            <v>１</v>
          </cell>
          <cell r="I841">
            <v>323</v>
          </cell>
          <cell r="J841" t="str">
            <v>VRﾖｳ ｺﾝｿｰﾙ</v>
          </cell>
          <cell r="K841">
            <v>89.4</v>
          </cell>
        </row>
        <row r="842">
          <cell r="B842" t="str">
            <v/>
          </cell>
          <cell r="G842" t="str">
            <v>HT-F3360-NSD01</v>
          </cell>
          <cell r="H842" t="str">
            <v>１</v>
          </cell>
          <cell r="I842">
            <v>323</v>
          </cell>
          <cell r="J842" t="str">
            <v>ﾅｲｿﾞｳ 2-8GB DAT</v>
          </cell>
          <cell r="K842">
            <v>278</v>
          </cell>
        </row>
        <row r="843">
          <cell r="B843" t="str">
            <v/>
          </cell>
          <cell r="G843" t="str">
            <v>RT-11B11-X01</v>
          </cell>
          <cell r="H843" t="str">
            <v>１</v>
          </cell>
          <cell r="I843">
            <v>333</v>
          </cell>
          <cell r="J843" t="str">
            <v>HP-UX10.01ｲﾝｽﾄｰﾙ</v>
          </cell>
          <cell r="K843">
            <v>0</v>
          </cell>
        </row>
        <row r="844">
          <cell r="B844" t="str">
            <v/>
          </cell>
          <cell r="G844" t="str">
            <v/>
          </cell>
          <cell r="J844" t="str">
            <v/>
          </cell>
        </row>
        <row r="845">
          <cell r="B845" t="str">
            <v>VR100-2</v>
          </cell>
          <cell r="C845" t="str">
            <v>標準ｼｽﾃﾑｾｯﾄ</v>
          </cell>
          <cell r="D845" t="str">
            <v>VR100標準ｾｯﾄ2</v>
          </cell>
          <cell r="E845" t="str">
            <v>A</v>
          </cell>
          <cell r="F845">
            <v>1</v>
          </cell>
          <cell r="G845" t="str">
            <v/>
          </cell>
          <cell r="J845" t="str">
            <v>合計</v>
          </cell>
          <cell r="K845">
            <v>4031</v>
          </cell>
        </row>
        <row r="846">
          <cell r="B846" t="str">
            <v/>
          </cell>
          <cell r="G846" t="str">
            <v>HT-3360-VR10B</v>
          </cell>
          <cell r="H846" t="str">
            <v>１</v>
          </cell>
          <cell r="I846">
            <v>323</v>
          </cell>
          <cell r="J846" t="str">
            <v>VR100 ﾎﾝﾀｲ</v>
          </cell>
          <cell r="K846">
            <v>3167</v>
          </cell>
        </row>
        <row r="847">
          <cell r="B847" t="str">
            <v/>
          </cell>
          <cell r="G847" t="str">
            <v>HT-F3360-RH02B</v>
          </cell>
          <cell r="H847" t="str">
            <v>１</v>
          </cell>
          <cell r="I847">
            <v>323</v>
          </cell>
          <cell r="J847" t="str">
            <v>ﾅｲｿﾞｳ F/W SCSIﾃﾞｨｽｸ 2GB</v>
          </cell>
          <cell r="K847">
            <v>298</v>
          </cell>
        </row>
        <row r="848">
          <cell r="B848" t="str">
            <v/>
          </cell>
          <cell r="G848" t="str">
            <v>HT-F3360-RCN2</v>
          </cell>
          <cell r="H848" t="str">
            <v>１</v>
          </cell>
          <cell r="I848">
            <v>323</v>
          </cell>
          <cell r="J848" t="str">
            <v>ｼｽﾃﾑXｺﾝｿｰﾙ</v>
          </cell>
          <cell r="K848">
            <v>288</v>
          </cell>
        </row>
        <row r="849">
          <cell r="B849" t="str">
            <v/>
          </cell>
          <cell r="G849" t="str">
            <v>HT-F3360-NSD01</v>
          </cell>
          <cell r="H849" t="str">
            <v>１</v>
          </cell>
          <cell r="I849">
            <v>323</v>
          </cell>
          <cell r="J849" t="str">
            <v>ﾅｲｿﾞｳ 2-8GB DAT</v>
          </cell>
          <cell r="K849">
            <v>278</v>
          </cell>
        </row>
        <row r="850">
          <cell r="B850" t="str">
            <v/>
          </cell>
          <cell r="G850" t="str">
            <v>RT-11B11-X01</v>
          </cell>
          <cell r="H850" t="str">
            <v>１</v>
          </cell>
          <cell r="I850">
            <v>333</v>
          </cell>
          <cell r="J850" t="str">
            <v>HP-UX10.01ｲﾝｽﾄｰﾙ</v>
          </cell>
          <cell r="K850">
            <v>0</v>
          </cell>
        </row>
        <row r="851">
          <cell r="B851" t="str">
            <v/>
          </cell>
          <cell r="G851" t="str">
            <v/>
          </cell>
          <cell r="J851" t="str">
            <v/>
          </cell>
        </row>
        <row r="852">
          <cell r="B852" t="str">
            <v>VR100-3</v>
          </cell>
          <cell r="C852" t="str">
            <v>標準ｼｽﾃﾑｾｯﾄ</v>
          </cell>
          <cell r="D852" t="str">
            <v>VR100標準ｾｯﾄ3</v>
          </cell>
          <cell r="E852" t="str">
            <v>A</v>
          </cell>
          <cell r="F852">
            <v>1</v>
          </cell>
          <cell r="G852" t="str">
            <v/>
          </cell>
          <cell r="J852" t="str">
            <v>合計</v>
          </cell>
          <cell r="K852">
            <v>3971</v>
          </cell>
        </row>
        <row r="853">
          <cell r="B853" t="str">
            <v/>
          </cell>
          <cell r="G853" t="str">
            <v>HT-3360-VR10B</v>
          </cell>
          <cell r="H853" t="str">
            <v>１</v>
          </cell>
          <cell r="I853">
            <v>323</v>
          </cell>
          <cell r="J853" t="str">
            <v>VR100 ﾎﾝﾀｲ</v>
          </cell>
          <cell r="K853">
            <v>3167</v>
          </cell>
        </row>
        <row r="854">
          <cell r="B854" t="str">
            <v/>
          </cell>
          <cell r="G854" t="str">
            <v>HT-F3360-RH02B</v>
          </cell>
          <cell r="H854" t="str">
            <v>１</v>
          </cell>
          <cell r="I854">
            <v>323</v>
          </cell>
          <cell r="J854" t="str">
            <v>ﾅｲｿﾞｳ F/W SCSIﾃﾞｨｽｸ 2GB</v>
          </cell>
          <cell r="K854">
            <v>238</v>
          </cell>
        </row>
        <row r="855">
          <cell r="B855" t="str">
            <v/>
          </cell>
          <cell r="G855" t="str">
            <v>HT-F3360-NSD01</v>
          </cell>
          <cell r="H855" t="str">
            <v>１</v>
          </cell>
          <cell r="I855">
            <v>323</v>
          </cell>
          <cell r="J855" t="str">
            <v>ﾅｲｿﾞｳ 2-8GB DAT</v>
          </cell>
          <cell r="K855">
            <v>278</v>
          </cell>
        </row>
        <row r="856">
          <cell r="B856" t="str">
            <v/>
          </cell>
          <cell r="G856" t="str">
            <v>HT-F3360-CN1</v>
          </cell>
          <cell r="H856">
            <v>1</v>
          </cell>
          <cell r="I856">
            <v>323</v>
          </cell>
          <cell r="J856" t="str">
            <v>Xｺﾝｿｰﾙ</v>
          </cell>
          <cell r="K856">
            <v>226</v>
          </cell>
        </row>
        <row r="857">
          <cell r="B857" t="str">
            <v/>
          </cell>
          <cell r="G857" t="str">
            <v>HT-4496-E2J</v>
          </cell>
          <cell r="H857">
            <v>1</v>
          </cell>
          <cell r="I857">
            <v>323</v>
          </cell>
          <cell r="J857" t="str">
            <v>15ｲﾝﾁﾓﾆﾀ</v>
          </cell>
          <cell r="K857">
            <v>62</v>
          </cell>
        </row>
        <row r="858">
          <cell r="B858" t="str">
            <v/>
          </cell>
          <cell r="G858" t="str">
            <v>RT-11B11-X01</v>
          </cell>
          <cell r="H858" t="str">
            <v>１</v>
          </cell>
          <cell r="I858">
            <v>333</v>
          </cell>
          <cell r="J858" t="str">
            <v>HP-UX10.01ｲﾝｽﾄｰﾙ</v>
          </cell>
          <cell r="K858">
            <v>0</v>
          </cell>
        </row>
        <row r="859">
          <cell r="B859" t="str">
            <v/>
          </cell>
          <cell r="G859" t="str">
            <v/>
          </cell>
          <cell r="J859" t="str">
            <v/>
          </cell>
        </row>
        <row r="860">
          <cell r="B860" t="str">
            <v>VR100-4</v>
          </cell>
          <cell r="C860" t="str">
            <v>標準ｼｽﾃﾑｾｯﾄ</v>
          </cell>
          <cell r="D860" t="str">
            <v>VR100標準ｾｯﾄ4</v>
          </cell>
          <cell r="E860" t="str">
            <v>A</v>
          </cell>
          <cell r="F860">
            <v>1</v>
          </cell>
          <cell r="G860" t="str">
            <v/>
          </cell>
          <cell r="J860" t="str">
            <v>合計</v>
          </cell>
          <cell r="K860">
            <v>3911</v>
          </cell>
        </row>
        <row r="861">
          <cell r="B861" t="str">
            <v/>
          </cell>
          <cell r="G861" t="str">
            <v>HT-3360-VR10B</v>
          </cell>
          <cell r="H861">
            <v>1</v>
          </cell>
          <cell r="I861">
            <v>323</v>
          </cell>
          <cell r="J861" t="str">
            <v>VR100 ﾎﾝﾀｲ</v>
          </cell>
          <cell r="K861">
            <v>3167</v>
          </cell>
        </row>
        <row r="862">
          <cell r="B862" t="str">
            <v/>
          </cell>
          <cell r="G862" t="str">
            <v>HT-F3360-RH02B</v>
          </cell>
          <cell r="H862">
            <v>1</v>
          </cell>
          <cell r="I862">
            <v>323</v>
          </cell>
          <cell r="J862" t="str">
            <v>ﾅｲｿﾞｳ F/W SCSIﾃﾞｨｽｸ 2GB</v>
          </cell>
          <cell r="K862">
            <v>197</v>
          </cell>
        </row>
        <row r="863">
          <cell r="B863" t="str">
            <v/>
          </cell>
          <cell r="G863" t="str">
            <v>HT-F3360-NSD02A</v>
          </cell>
          <cell r="H863">
            <v>1</v>
          </cell>
          <cell r="I863">
            <v>323</v>
          </cell>
          <cell r="J863" t="str">
            <v>2-16GB DDS-2/DAT</v>
          </cell>
          <cell r="K863">
            <v>259</v>
          </cell>
        </row>
        <row r="864">
          <cell r="B864" t="str">
            <v/>
          </cell>
          <cell r="G864" t="str">
            <v>HT-F3360-CN1</v>
          </cell>
          <cell r="H864">
            <v>1</v>
          </cell>
          <cell r="I864">
            <v>323</v>
          </cell>
          <cell r="J864" t="str">
            <v>Xｺﾝｿｰﾙ</v>
          </cell>
          <cell r="K864">
            <v>226</v>
          </cell>
        </row>
        <row r="865">
          <cell r="B865" t="str">
            <v/>
          </cell>
          <cell r="G865" t="str">
            <v>HT-4496-E2J</v>
          </cell>
          <cell r="H865">
            <v>1</v>
          </cell>
          <cell r="I865">
            <v>323</v>
          </cell>
          <cell r="J865" t="str">
            <v>15ｲﾝﾁﾓﾆﾀ</v>
          </cell>
          <cell r="K865">
            <v>62</v>
          </cell>
        </row>
        <row r="866">
          <cell r="B866" t="str">
            <v/>
          </cell>
          <cell r="G866" t="str">
            <v>RT-11D11-X01</v>
          </cell>
          <cell r="H866">
            <v>1</v>
          </cell>
          <cell r="I866">
            <v>333</v>
          </cell>
          <cell r="J866" t="str">
            <v>HP-UX10.20ｲﾝｽﾄｰﾙ</v>
          </cell>
          <cell r="K866">
            <v>0</v>
          </cell>
        </row>
        <row r="867">
          <cell r="B867" t="str">
            <v/>
          </cell>
          <cell r="G867" t="str">
            <v/>
          </cell>
          <cell r="J867" t="str">
            <v/>
          </cell>
        </row>
        <row r="868">
          <cell r="B868" t="str">
            <v>VR200-1</v>
          </cell>
          <cell r="C868" t="str">
            <v>標準ｼｽﾃﾑｾｯﾄ</v>
          </cell>
          <cell r="D868" t="str">
            <v>VR200標準ｾｯﾄ1</v>
          </cell>
          <cell r="E868" t="str">
            <v>A</v>
          </cell>
          <cell r="F868">
            <v>1</v>
          </cell>
          <cell r="G868" t="str">
            <v/>
          </cell>
          <cell r="J868" t="str">
            <v>合計</v>
          </cell>
          <cell r="K868">
            <v>5656.4</v>
          </cell>
        </row>
        <row r="869">
          <cell r="B869" t="str">
            <v/>
          </cell>
          <cell r="G869" t="str">
            <v>HT-3360-VR20A</v>
          </cell>
          <cell r="H869" t="str">
            <v>１</v>
          </cell>
          <cell r="I869">
            <v>323</v>
          </cell>
          <cell r="J869" t="str">
            <v>VR200 64MB ﾎﾝﾀｲ</v>
          </cell>
          <cell r="K869">
            <v>4991</v>
          </cell>
        </row>
        <row r="870">
          <cell r="B870" t="str">
            <v/>
          </cell>
          <cell r="G870" t="str">
            <v>HT-F3360-RH02</v>
          </cell>
          <cell r="H870" t="str">
            <v>１</v>
          </cell>
          <cell r="I870">
            <v>323</v>
          </cell>
          <cell r="J870" t="str">
            <v>ﾅｲｿﾞｳ F/W SCSIﾃﾞｨｽｸ 2GB</v>
          </cell>
          <cell r="K870">
            <v>298</v>
          </cell>
        </row>
        <row r="871">
          <cell r="B871" t="str">
            <v/>
          </cell>
          <cell r="G871" t="str">
            <v>HT-F3360-RCN1</v>
          </cell>
          <cell r="H871" t="str">
            <v>１</v>
          </cell>
          <cell r="I871">
            <v>323</v>
          </cell>
          <cell r="J871" t="str">
            <v>VRﾖｳ ｺﾝｿｰﾙ</v>
          </cell>
          <cell r="K871">
            <v>89.4</v>
          </cell>
        </row>
        <row r="872">
          <cell r="B872" t="str">
            <v/>
          </cell>
          <cell r="G872" t="str">
            <v>HT-F3360-NSD01</v>
          </cell>
          <cell r="H872" t="str">
            <v>１</v>
          </cell>
          <cell r="I872">
            <v>323</v>
          </cell>
          <cell r="J872" t="str">
            <v>ﾅｲｿﾞｳ 2-8GB DAT</v>
          </cell>
          <cell r="K872">
            <v>278</v>
          </cell>
        </row>
        <row r="873">
          <cell r="B873" t="str">
            <v/>
          </cell>
          <cell r="G873" t="str">
            <v>RT-11B11-X01</v>
          </cell>
          <cell r="H873" t="str">
            <v>１</v>
          </cell>
          <cell r="I873">
            <v>333</v>
          </cell>
          <cell r="J873" t="str">
            <v>HP-UX10.01ｲﾝｽﾄｰﾙ</v>
          </cell>
          <cell r="K873">
            <v>0</v>
          </cell>
        </row>
        <row r="874">
          <cell r="B874" t="str">
            <v/>
          </cell>
          <cell r="G874" t="str">
            <v/>
          </cell>
          <cell r="J874" t="str">
            <v/>
          </cell>
        </row>
        <row r="875">
          <cell r="B875" t="str">
            <v>VR200-3</v>
          </cell>
          <cell r="C875" t="str">
            <v>標準ｼｽﾃﾑｾｯﾄ</v>
          </cell>
          <cell r="D875" t="str">
            <v>VR200標準ｾｯﾄ3</v>
          </cell>
          <cell r="E875" t="str">
            <v>A</v>
          </cell>
          <cell r="F875">
            <v>1</v>
          </cell>
          <cell r="G875" t="str">
            <v/>
          </cell>
          <cell r="J875" t="str">
            <v>合計</v>
          </cell>
          <cell r="K875">
            <v>5855</v>
          </cell>
        </row>
        <row r="876">
          <cell r="B876" t="str">
            <v/>
          </cell>
          <cell r="G876" t="str">
            <v>HT-3360-VR20C</v>
          </cell>
          <cell r="H876" t="str">
            <v>１</v>
          </cell>
          <cell r="I876">
            <v>323</v>
          </cell>
          <cell r="J876" t="str">
            <v>VR200 64MB ﾎﾝﾀｲ</v>
          </cell>
          <cell r="K876">
            <v>4991</v>
          </cell>
        </row>
        <row r="877">
          <cell r="B877" t="str">
            <v/>
          </cell>
          <cell r="G877" t="str">
            <v>HT-F3360-RH02B</v>
          </cell>
          <cell r="H877" t="str">
            <v>１</v>
          </cell>
          <cell r="I877">
            <v>323</v>
          </cell>
          <cell r="J877" t="str">
            <v>ﾅｲｿﾞｳ F/W SCSIﾃﾞｨｽｸ 2GB</v>
          </cell>
          <cell r="K877">
            <v>298</v>
          </cell>
        </row>
        <row r="878">
          <cell r="B878" t="str">
            <v/>
          </cell>
          <cell r="G878" t="str">
            <v>HT-F3360-RCN2</v>
          </cell>
          <cell r="H878" t="str">
            <v>１</v>
          </cell>
          <cell r="I878">
            <v>323</v>
          </cell>
          <cell r="J878" t="str">
            <v>ｼｽﾃﾑXｺﾝｿｰﾙ</v>
          </cell>
          <cell r="K878">
            <v>288</v>
          </cell>
        </row>
        <row r="879">
          <cell r="B879" t="str">
            <v/>
          </cell>
          <cell r="G879" t="str">
            <v>HT-F3360-NSD01</v>
          </cell>
          <cell r="H879" t="str">
            <v>１</v>
          </cell>
          <cell r="I879">
            <v>323</v>
          </cell>
          <cell r="J879" t="str">
            <v>ﾅｲｿﾞｳ 2-8GB DAT</v>
          </cell>
          <cell r="K879">
            <v>278</v>
          </cell>
        </row>
        <row r="880">
          <cell r="B880" t="str">
            <v/>
          </cell>
          <cell r="G880" t="str">
            <v>RT-11B11-X01</v>
          </cell>
          <cell r="H880" t="str">
            <v>１</v>
          </cell>
          <cell r="I880">
            <v>333</v>
          </cell>
          <cell r="J880" t="str">
            <v>HP-UX10.01ｲﾝｽﾄｰﾙ</v>
          </cell>
          <cell r="K880">
            <v>0</v>
          </cell>
        </row>
        <row r="881">
          <cell r="B881" t="str">
            <v/>
          </cell>
          <cell r="G881" t="str">
            <v/>
          </cell>
          <cell r="J881" t="str">
            <v/>
          </cell>
        </row>
        <row r="882">
          <cell r="B882" t="str">
            <v>VR200-5</v>
          </cell>
          <cell r="C882" t="str">
            <v>標準ｼｽﾃﾑｾｯﾄ</v>
          </cell>
          <cell r="D882" t="str">
            <v>VR200標準ｾｯﾄ5</v>
          </cell>
          <cell r="E882" t="str">
            <v>A</v>
          </cell>
          <cell r="F882">
            <v>1</v>
          </cell>
          <cell r="G882" t="str">
            <v/>
          </cell>
          <cell r="J882" t="str">
            <v>合計</v>
          </cell>
          <cell r="K882">
            <v>5855</v>
          </cell>
        </row>
        <row r="883">
          <cell r="B883" t="str">
            <v/>
          </cell>
          <cell r="G883" t="str">
            <v>HT-3360-VR20C</v>
          </cell>
          <cell r="H883" t="str">
            <v>１</v>
          </cell>
          <cell r="I883">
            <v>323</v>
          </cell>
          <cell r="J883" t="str">
            <v>VR200 64MB ﾎﾝﾀｲ</v>
          </cell>
          <cell r="K883">
            <v>4991</v>
          </cell>
        </row>
        <row r="884">
          <cell r="B884" t="str">
            <v/>
          </cell>
          <cell r="G884" t="str">
            <v>HT-F3360-RH02B</v>
          </cell>
          <cell r="H884" t="str">
            <v>１</v>
          </cell>
          <cell r="I884">
            <v>323</v>
          </cell>
          <cell r="J884" t="str">
            <v>ﾅｲｿﾞｳ F/W SCSIﾃﾞｨｽｸ 2GB</v>
          </cell>
          <cell r="K884">
            <v>298</v>
          </cell>
        </row>
        <row r="885">
          <cell r="B885" t="str">
            <v/>
          </cell>
          <cell r="G885" t="str">
            <v>HT-F3360-NSD01</v>
          </cell>
          <cell r="H885" t="str">
            <v>１</v>
          </cell>
          <cell r="I885">
            <v>323</v>
          </cell>
          <cell r="J885" t="str">
            <v>ﾅｲｿﾞｳ 2-8GB DAT</v>
          </cell>
          <cell r="K885">
            <v>278</v>
          </cell>
        </row>
        <row r="886">
          <cell r="B886" t="str">
            <v/>
          </cell>
          <cell r="G886" t="str">
            <v>HT-F3360-CN1</v>
          </cell>
          <cell r="H886">
            <v>1</v>
          </cell>
          <cell r="I886">
            <v>323</v>
          </cell>
          <cell r="J886" t="str">
            <v>Xｺﾝｿｰﾙ</v>
          </cell>
          <cell r="K886">
            <v>226</v>
          </cell>
        </row>
        <row r="887">
          <cell r="B887" t="str">
            <v/>
          </cell>
          <cell r="G887" t="str">
            <v>HT-4496-E2J</v>
          </cell>
          <cell r="H887">
            <v>1</v>
          </cell>
          <cell r="I887">
            <v>323</v>
          </cell>
          <cell r="J887" t="str">
            <v>15ｲﾝﾁﾓﾆﾀ</v>
          </cell>
          <cell r="K887">
            <v>62</v>
          </cell>
        </row>
        <row r="888">
          <cell r="B888" t="str">
            <v/>
          </cell>
          <cell r="G888" t="str">
            <v>RT-11B11-X01</v>
          </cell>
          <cell r="H888" t="str">
            <v>１</v>
          </cell>
          <cell r="I888">
            <v>333</v>
          </cell>
          <cell r="J888" t="str">
            <v>HP-UX10.01ｲﾝｽﾄｰﾙ</v>
          </cell>
          <cell r="K888">
            <v>0</v>
          </cell>
        </row>
        <row r="889">
          <cell r="B889" t="str">
            <v/>
          </cell>
          <cell r="G889" t="str">
            <v/>
          </cell>
          <cell r="J889" t="str">
            <v/>
          </cell>
        </row>
        <row r="890">
          <cell r="B890" t="str">
            <v>VR200-2</v>
          </cell>
          <cell r="C890" t="str">
            <v>標準ｼｽﾃﾑｾｯﾄ</v>
          </cell>
          <cell r="D890" t="str">
            <v>VR200標準ｾｯﾄ2</v>
          </cell>
          <cell r="E890" t="str">
            <v>A</v>
          </cell>
          <cell r="F890">
            <v>1</v>
          </cell>
          <cell r="G890" t="str">
            <v/>
          </cell>
          <cell r="J890" t="str">
            <v>合計</v>
          </cell>
          <cell r="K890">
            <v>6418.4</v>
          </cell>
        </row>
        <row r="891">
          <cell r="B891" t="str">
            <v/>
          </cell>
          <cell r="G891" t="str">
            <v>HT-3360-VR20B</v>
          </cell>
          <cell r="H891" t="str">
            <v>１</v>
          </cell>
          <cell r="I891">
            <v>323</v>
          </cell>
          <cell r="J891" t="str">
            <v>VR200 128MB ﾎﾝﾀｲ</v>
          </cell>
          <cell r="K891">
            <v>5753</v>
          </cell>
        </row>
        <row r="892">
          <cell r="B892" t="str">
            <v/>
          </cell>
          <cell r="G892" t="str">
            <v>HT-F3360-RH02</v>
          </cell>
          <cell r="H892" t="str">
            <v>１</v>
          </cell>
          <cell r="I892">
            <v>323</v>
          </cell>
          <cell r="J892" t="str">
            <v>ﾅｲｿﾞｳ F/W SCSIﾃﾞｨｽｸ 2GB</v>
          </cell>
          <cell r="K892">
            <v>298</v>
          </cell>
        </row>
        <row r="893">
          <cell r="B893" t="str">
            <v/>
          </cell>
          <cell r="G893" t="str">
            <v>HT-F3360-RCN1</v>
          </cell>
          <cell r="H893" t="str">
            <v>１</v>
          </cell>
          <cell r="I893">
            <v>323</v>
          </cell>
          <cell r="J893" t="str">
            <v>VRﾖｳ ｺﾝｿｰﾙ</v>
          </cell>
          <cell r="K893">
            <v>89.4</v>
          </cell>
        </row>
        <row r="894">
          <cell r="B894" t="str">
            <v/>
          </cell>
          <cell r="G894" t="str">
            <v>HT-F3360-NSD01</v>
          </cell>
          <cell r="H894" t="str">
            <v>１</v>
          </cell>
          <cell r="I894">
            <v>323</v>
          </cell>
          <cell r="J894" t="str">
            <v>ﾅｲｿﾞｳ 2-8GB DAT</v>
          </cell>
          <cell r="K894">
            <v>278</v>
          </cell>
        </row>
        <row r="895">
          <cell r="B895" t="str">
            <v/>
          </cell>
          <cell r="G895" t="str">
            <v>RT-11B11-X01</v>
          </cell>
          <cell r="H895" t="str">
            <v>１</v>
          </cell>
          <cell r="I895">
            <v>333</v>
          </cell>
          <cell r="J895" t="str">
            <v>HP-UX10.01ｲﾝｽﾄｰﾙ</v>
          </cell>
          <cell r="K895">
            <v>0</v>
          </cell>
        </row>
        <row r="896">
          <cell r="B896" t="str">
            <v/>
          </cell>
          <cell r="G896" t="str">
            <v/>
          </cell>
          <cell r="J896" t="str">
            <v/>
          </cell>
        </row>
        <row r="897">
          <cell r="B897" t="str">
            <v>VR200-4</v>
          </cell>
          <cell r="C897" t="str">
            <v>標準ｼｽﾃﾑｾｯﾄ</v>
          </cell>
          <cell r="D897" t="str">
            <v>VR200標準ｾｯﾄ4</v>
          </cell>
          <cell r="E897" t="str">
            <v>A</v>
          </cell>
          <cell r="F897">
            <v>1</v>
          </cell>
          <cell r="G897" t="str">
            <v/>
          </cell>
          <cell r="J897" t="str">
            <v>合計</v>
          </cell>
          <cell r="K897">
            <v>6617</v>
          </cell>
        </row>
        <row r="898">
          <cell r="B898" t="str">
            <v/>
          </cell>
          <cell r="G898" t="str">
            <v>HT-3360-VR20D</v>
          </cell>
          <cell r="H898" t="str">
            <v>１</v>
          </cell>
          <cell r="I898">
            <v>323</v>
          </cell>
          <cell r="J898" t="str">
            <v>VR200 128MB ﾎﾝﾀｲ</v>
          </cell>
          <cell r="K898">
            <v>5753</v>
          </cell>
        </row>
        <row r="899">
          <cell r="B899" t="str">
            <v/>
          </cell>
          <cell r="G899" t="str">
            <v>HT-F3360-RH02B</v>
          </cell>
          <cell r="H899" t="str">
            <v>１</v>
          </cell>
          <cell r="I899">
            <v>323</v>
          </cell>
          <cell r="J899" t="str">
            <v>ﾅｲｿﾞｳ F/W SCSIﾃﾞｨｽｸ 2GB</v>
          </cell>
          <cell r="K899">
            <v>298</v>
          </cell>
        </row>
        <row r="900">
          <cell r="B900" t="str">
            <v/>
          </cell>
          <cell r="G900" t="str">
            <v>HT-F3360-RCN2</v>
          </cell>
          <cell r="H900" t="str">
            <v>１</v>
          </cell>
          <cell r="I900">
            <v>323</v>
          </cell>
          <cell r="J900" t="str">
            <v>ｼｽﾃﾑXｺﾝｿｰﾙ</v>
          </cell>
          <cell r="K900">
            <v>288</v>
          </cell>
        </row>
        <row r="901">
          <cell r="B901" t="str">
            <v/>
          </cell>
          <cell r="G901" t="str">
            <v>HT-F3360-NSD01</v>
          </cell>
          <cell r="H901" t="str">
            <v>１</v>
          </cell>
          <cell r="I901">
            <v>323</v>
          </cell>
          <cell r="J901" t="str">
            <v>ﾅｲｿﾞｳ 2-8GB DAT</v>
          </cell>
          <cell r="K901">
            <v>278</v>
          </cell>
        </row>
        <row r="902">
          <cell r="B902" t="str">
            <v/>
          </cell>
          <cell r="G902" t="str">
            <v>RT-11B11-X01</v>
          </cell>
          <cell r="H902" t="str">
            <v>１</v>
          </cell>
          <cell r="I902">
            <v>333</v>
          </cell>
          <cell r="J902" t="str">
            <v>HP-UX10.01ｲﾝｽﾄｰﾙ</v>
          </cell>
          <cell r="K902">
            <v>0</v>
          </cell>
        </row>
        <row r="903">
          <cell r="B903" t="str">
            <v/>
          </cell>
          <cell r="G903" t="str">
            <v/>
          </cell>
          <cell r="J903" t="str">
            <v/>
          </cell>
        </row>
        <row r="904">
          <cell r="B904" t="str">
            <v>VR200-6</v>
          </cell>
          <cell r="C904" t="str">
            <v>標準ｼｽﾃﾑｾｯﾄ</v>
          </cell>
          <cell r="D904" t="str">
            <v>VR200標準ｾｯﾄ6</v>
          </cell>
          <cell r="E904" t="str">
            <v>A</v>
          </cell>
          <cell r="F904">
            <v>1</v>
          </cell>
          <cell r="G904" t="str">
            <v/>
          </cell>
          <cell r="J904" t="str">
            <v>合計</v>
          </cell>
          <cell r="K904">
            <v>6617</v>
          </cell>
        </row>
        <row r="905">
          <cell r="B905" t="str">
            <v/>
          </cell>
          <cell r="G905" t="str">
            <v>HT-3360-VR20D</v>
          </cell>
          <cell r="H905" t="str">
            <v>１</v>
          </cell>
          <cell r="I905">
            <v>323</v>
          </cell>
          <cell r="J905" t="str">
            <v>VR200 128MB ﾎﾝﾀｲ</v>
          </cell>
          <cell r="K905">
            <v>5753</v>
          </cell>
        </row>
        <row r="906">
          <cell r="B906" t="str">
            <v/>
          </cell>
          <cell r="G906" t="str">
            <v>HT-F3360-RH02B</v>
          </cell>
          <cell r="H906" t="str">
            <v>１</v>
          </cell>
          <cell r="I906">
            <v>323</v>
          </cell>
          <cell r="J906" t="str">
            <v>ﾅｲｿﾞｳ F/W SCSIﾃﾞｨｽｸ 2GB</v>
          </cell>
          <cell r="K906">
            <v>298</v>
          </cell>
        </row>
        <row r="907">
          <cell r="B907" t="str">
            <v/>
          </cell>
          <cell r="G907" t="str">
            <v>HT-F3360-NSD01</v>
          </cell>
          <cell r="H907" t="str">
            <v>１</v>
          </cell>
          <cell r="I907">
            <v>323</v>
          </cell>
          <cell r="J907" t="str">
            <v>ﾅｲｿﾞｳ 2-8GB DAT</v>
          </cell>
          <cell r="K907">
            <v>278</v>
          </cell>
        </row>
        <row r="908">
          <cell r="B908" t="str">
            <v/>
          </cell>
          <cell r="G908" t="str">
            <v>HT-F3360-CN1</v>
          </cell>
          <cell r="H908">
            <v>1</v>
          </cell>
          <cell r="I908">
            <v>323</v>
          </cell>
          <cell r="J908" t="str">
            <v>Xｺﾝｿｰﾙ</v>
          </cell>
          <cell r="K908">
            <v>226</v>
          </cell>
        </row>
        <row r="909">
          <cell r="B909" t="str">
            <v/>
          </cell>
          <cell r="G909" t="str">
            <v>HT-4496-E2J</v>
          </cell>
          <cell r="H909">
            <v>1</v>
          </cell>
          <cell r="I909">
            <v>323</v>
          </cell>
          <cell r="J909" t="str">
            <v>15ｲﾝﾁﾓﾆﾀ</v>
          </cell>
          <cell r="K909">
            <v>62</v>
          </cell>
        </row>
        <row r="910">
          <cell r="B910" t="str">
            <v/>
          </cell>
          <cell r="G910" t="str">
            <v>RT-11B11-X01</v>
          </cell>
          <cell r="H910" t="str">
            <v>１</v>
          </cell>
          <cell r="I910">
            <v>333</v>
          </cell>
          <cell r="J910" t="str">
            <v>HP-UX10.01ｲﾝｽﾄｰﾙ</v>
          </cell>
          <cell r="K910">
            <v>0</v>
          </cell>
        </row>
        <row r="911">
          <cell r="B911" t="str">
            <v/>
          </cell>
          <cell r="G911" t="str">
            <v/>
          </cell>
          <cell r="J911" t="str">
            <v/>
          </cell>
        </row>
        <row r="912">
          <cell r="B912" t="str">
            <v>VR210-1</v>
          </cell>
          <cell r="C912" t="str">
            <v>標準ｼｽﾃﾑｾｯﾄ</v>
          </cell>
          <cell r="D912" t="str">
            <v>VR210標準ｾｯﾄ1</v>
          </cell>
          <cell r="E912" t="str">
            <v>A</v>
          </cell>
          <cell r="F912">
            <v>1</v>
          </cell>
          <cell r="G912" t="str">
            <v/>
          </cell>
          <cell r="J912" t="str">
            <v>合計</v>
          </cell>
          <cell r="K912">
            <v>6808</v>
          </cell>
        </row>
        <row r="913">
          <cell r="B913" t="str">
            <v/>
          </cell>
          <cell r="G913" t="str">
            <v>HT-3360-VR21A</v>
          </cell>
          <cell r="H913" t="str">
            <v>１</v>
          </cell>
          <cell r="I913">
            <v>323</v>
          </cell>
          <cell r="J913" t="str">
            <v>VR210 64MB ﾎﾝﾀｲ</v>
          </cell>
          <cell r="K913">
            <v>5944</v>
          </cell>
        </row>
        <row r="914">
          <cell r="B914" t="str">
            <v/>
          </cell>
          <cell r="G914" t="str">
            <v>HT-F3360-RH02B</v>
          </cell>
          <cell r="H914" t="str">
            <v>１</v>
          </cell>
          <cell r="I914">
            <v>323</v>
          </cell>
          <cell r="J914" t="str">
            <v>ﾅｲｿﾞｳ F/W SCSIﾃﾞｨｽｸ 2GB</v>
          </cell>
          <cell r="K914">
            <v>298</v>
          </cell>
        </row>
        <row r="915">
          <cell r="B915" t="str">
            <v/>
          </cell>
          <cell r="G915" t="str">
            <v>HT-F3360-RCN2</v>
          </cell>
          <cell r="H915" t="str">
            <v>１</v>
          </cell>
          <cell r="I915">
            <v>323</v>
          </cell>
          <cell r="J915" t="str">
            <v>ｼｽﾃﾑXｺﾝｿｰﾙ</v>
          </cell>
          <cell r="K915">
            <v>288</v>
          </cell>
        </row>
        <row r="916">
          <cell r="B916" t="str">
            <v/>
          </cell>
          <cell r="G916" t="str">
            <v>HT-F3360-NSD01</v>
          </cell>
          <cell r="H916" t="str">
            <v>１</v>
          </cell>
          <cell r="I916">
            <v>323</v>
          </cell>
          <cell r="J916" t="str">
            <v>ﾅｲｿﾞｳ 2-8GB DAT</v>
          </cell>
          <cell r="K916">
            <v>278</v>
          </cell>
        </row>
        <row r="917">
          <cell r="B917" t="str">
            <v/>
          </cell>
          <cell r="G917" t="str">
            <v>RT-11B11-X01</v>
          </cell>
          <cell r="H917" t="str">
            <v>１</v>
          </cell>
          <cell r="I917">
            <v>333</v>
          </cell>
          <cell r="J917" t="str">
            <v>HP-UX10.01ｲﾝｽﾄｰﾙ</v>
          </cell>
          <cell r="K917">
            <v>0</v>
          </cell>
        </row>
        <row r="918">
          <cell r="B918" t="str">
            <v/>
          </cell>
          <cell r="G918" t="str">
            <v/>
          </cell>
          <cell r="J918" t="str">
            <v/>
          </cell>
        </row>
        <row r="919">
          <cell r="B919" t="str">
            <v>VR210-3</v>
          </cell>
          <cell r="C919" t="str">
            <v>標準ｼｽﾃﾑｾｯﾄ</v>
          </cell>
          <cell r="D919" t="str">
            <v>VR210標準ｾｯﾄ3</v>
          </cell>
          <cell r="E919" t="str">
            <v>A</v>
          </cell>
          <cell r="F919">
            <v>1</v>
          </cell>
          <cell r="G919" t="str">
            <v/>
          </cell>
          <cell r="J919" t="str">
            <v>合計</v>
          </cell>
          <cell r="K919">
            <v>6808</v>
          </cell>
        </row>
        <row r="920">
          <cell r="B920" t="str">
            <v/>
          </cell>
          <cell r="G920" t="str">
            <v>HT-3360-VR21C</v>
          </cell>
          <cell r="H920" t="str">
            <v>１</v>
          </cell>
          <cell r="I920">
            <v>323</v>
          </cell>
          <cell r="J920" t="str">
            <v>VR210 64MB ﾎﾝﾀｲ</v>
          </cell>
          <cell r="K920">
            <v>5944</v>
          </cell>
        </row>
        <row r="921">
          <cell r="B921" t="str">
            <v/>
          </cell>
          <cell r="G921" t="str">
            <v>HT-F3360-RH02B</v>
          </cell>
          <cell r="H921" t="str">
            <v>１</v>
          </cell>
          <cell r="I921">
            <v>323</v>
          </cell>
          <cell r="J921" t="str">
            <v>ﾅｲｿﾞｳ F/W SCSIﾃﾞｨｽｸ 2GB</v>
          </cell>
          <cell r="K921">
            <v>298</v>
          </cell>
        </row>
        <row r="922">
          <cell r="B922" t="str">
            <v/>
          </cell>
          <cell r="G922" t="str">
            <v>HT-F3360-RCN2</v>
          </cell>
          <cell r="H922" t="str">
            <v>１</v>
          </cell>
          <cell r="I922">
            <v>323</v>
          </cell>
          <cell r="J922" t="str">
            <v>ｼｽﾃﾑXｺﾝｿｰﾙ</v>
          </cell>
          <cell r="K922">
            <v>288</v>
          </cell>
        </row>
        <row r="923">
          <cell r="B923" t="str">
            <v/>
          </cell>
          <cell r="G923" t="str">
            <v>HT-F3360-NSD01</v>
          </cell>
          <cell r="H923" t="str">
            <v>１</v>
          </cell>
          <cell r="I923">
            <v>323</v>
          </cell>
          <cell r="J923" t="str">
            <v>ﾅｲｿﾞｳ 2-8GB DAT</v>
          </cell>
          <cell r="K923">
            <v>278</v>
          </cell>
        </row>
        <row r="924">
          <cell r="B924" t="str">
            <v/>
          </cell>
          <cell r="G924" t="str">
            <v>RT-11B11-X01</v>
          </cell>
          <cell r="H924" t="str">
            <v>１</v>
          </cell>
          <cell r="I924">
            <v>333</v>
          </cell>
          <cell r="J924" t="str">
            <v>HP-UX10.01ｲﾝｽﾄｰﾙ</v>
          </cell>
          <cell r="K924">
            <v>0</v>
          </cell>
        </row>
        <row r="925">
          <cell r="B925" t="str">
            <v/>
          </cell>
          <cell r="G925" t="str">
            <v/>
          </cell>
          <cell r="J925" t="str">
            <v/>
          </cell>
        </row>
        <row r="926">
          <cell r="B926" t="str">
            <v>VR210-5</v>
          </cell>
          <cell r="C926" t="str">
            <v>標準ｼｽﾃﾑｾｯﾄ</v>
          </cell>
          <cell r="D926" t="str">
            <v>VR210標準ｾｯﾄ5</v>
          </cell>
          <cell r="E926" t="str">
            <v>A</v>
          </cell>
          <cell r="F926">
            <v>1</v>
          </cell>
          <cell r="G926" t="str">
            <v/>
          </cell>
          <cell r="J926" t="str">
            <v>合計</v>
          </cell>
          <cell r="K926">
            <v>4991</v>
          </cell>
        </row>
        <row r="927">
          <cell r="B927" t="str">
            <v/>
          </cell>
          <cell r="G927" t="str">
            <v>HT-3360-VR21C</v>
          </cell>
          <cell r="H927" t="str">
            <v>１</v>
          </cell>
          <cell r="I927">
            <v>323</v>
          </cell>
          <cell r="J927" t="str">
            <v>VR210 64MB ﾎﾝﾀｲ</v>
          </cell>
          <cell r="K927">
            <v>4187</v>
          </cell>
        </row>
        <row r="928">
          <cell r="B928" t="str">
            <v/>
          </cell>
          <cell r="G928" t="str">
            <v>HT-F3360-RH02B</v>
          </cell>
          <cell r="H928" t="str">
            <v>１</v>
          </cell>
          <cell r="I928">
            <v>323</v>
          </cell>
          <cell r="J928" t="str">
            <v>ﾅｲｿﾞｳ F/W SCSIﾃﾞｨｽｸ 2GB</v>
          </cell>
          <cell r="K928">
            <v>238</v>
          </cell>
        </row>
        <row r="929">
          <cell r="B929" t="str">
            <v/>
          </cell>
          <cell r="G929" t="str">
            <v>HT-F3360-NSD01</v>
          </cell>
          <cell r="H929" t="str">
            <v>１</v>
          </cell>
          <cell r="I929">
            <v>323</v>
          </cell>
          <cell r="J929" t="str">
            <v>ﾅｲｿﾞｳ 2-8GB DAT</v>
          </cell>
          <cell r="K929">
            <v>278</v>
          </cell>
        </row>
        <row r="930">
          <cell r="B930" t="str">
            <v/>
          </cell>
          <cell r="G930" t="str">
            <v>HT-F3360-CN1</v>
          </cell>
          <cell r="H930">
            <v>1</v>
          </cell>
          <cell r="I930">
            <v>323</v>
          </cell>
          <cell r="J930" t="str">
            <v>Xｺﾝｿｰﾙ</v>
          </cell>
          <cell r="K930">
            <v>226</v>
          </cell>
        </row>
        <row r="931">
          <cell r="B931" t="str">
            <v/>
          </cell>
          <cell r="G931" t="str">
            <v>HT-4496-E2J</v>
          </cell>
          <cell r="H931">
            <v>1</v>
          </cell>
          <cell r="I931">
            <v>323</v>
          </cell>
          <cell r="J931" t="str">
            <v>15ｲﾝﾁﾓﾆﾀ</v>
          </cell>
          <cell r="K931">
            <v>62</v>
          </cell>
        </row>
        <row r="932">
          <cell r="B932" t="str">
            <v/>
          </cell>
          <cell r="G932" t="str">
            <v>RT-11B11-X01</v>
          </cell>
          <cell r="H932" t="str">
            <v>１</v>
          </cell>
          <cell r="I932">
            <v>333</v>
          </cell>
          <cell r="J932" t="str">
            <v>HP-UX10.01ｲﾝｽﾄｰﾙ</v>
          </cell>
          <cell r="K932">
            <v>0</v>
          </cell>
        </row>
        <row r="933">
          <cell r="B933" t="str">
            <v/>
          </cell>
          <cell r="G933" t="str">
            <v/>
          </cell>
          <cell r="J933" t="str">
            <v/>
          </cell>
        </row>
        <row r="934">
          <cell r="B934" t="str">
            <v>VR210-7</v>
          </cell>
          <cell r="C934" t="str">
            <v>標準ｼｽﾃﾑｾｯﾄ</v>
          </cell>
          <cell r="D934" t="str">
            <v>VR210標準ｾｯﾄ7</v>
          </cell>
          <cell r="E934" t="str">
            <v>A</v>
          </cell>
          <cell r="F934">
            <v>1</v>
          </cell>
          <cell r="G934" t="str">
            <v/>
          </cell>
          <cell r="J934" t="str">
            <v>合計</v>
          </cell>
          <cell r="K934">
            <v>4347</v>
          </cell>
        </row>
        <row r="935">
          <cell r="B935" t="str">
            <v/>
          </cell>
          <cell r="G935" t="str">
            <v>HT-3360-VR21C</v>
          </cell>
          <cell r="H935">
            <v>1</v>
          </cell>
          <cell r="I935">
            <v>323</v>
          </cell>
          <cell r="J935" t="str">
            <v>VR210 64MB ﾎﾝﾀｲ</v>
          </cell>
          <cell r="K935">
            <v>3603</v>
          </cell>
        </row>
        <row r="936">
          <cell r="B936" t="str">
            <v/>
          </cell>
          <cell r="G936" t="str">
            <v>HT-F3360-RH02B</v>
          </cell>
          <cell r="H936">
            <v>1</v>
          </cell>
          <cell r="I936">
            <v>323</v>
          </cell>
          <cell r="J936" t="str">
            <v>ﾅｲｿﾞｳ F/W SCSIﾃﾞｨｽｸ 2GB</v>
          </cell>
          <cell r="K936">
            <v>197</v>
          </cell>
        </row>
        <row r="937">
          <cell r="B937" t="str">
            <v/>
          </cell>
          <cell r="G937" t="str">
            <v>HT-F3360-NSD02A</v>
          </cell>
          <cell r="H937">
            <v>1</v>
          </cell>
          <cell r="I937">
            <v>323</v>
          </cell>
          <cell r="J937" t="str">
            <v>2-16GB DDS-2/DAT</v>
          </cell>
          <cell r="K937">
            <v>259</v>
          </cell>
        </row>
        <row r="938">
          <cell r="B938" t="str">
            <v/>
          </cell>
          <cell r="G938" t="str">
            <v>HT-F3360-CN1</v>
          </cell>
          <cell r="H938">
            <v>1</v>
          </cell>
          <cell r="I938">
            <v>323</v>
          </cell>
          <cell r="J938" t="str">
            <v>Xｺﾝｿｰﾙ</v>
          </cell>
          <cell r="K938">
            <v>226</v>
          </cell>
        </row>
        <row r="939">
          <cell r="B939" t="str">
            <v/>
          </cell>
          <cell r="G939" t="str">
            <v>HT-4496-E2J</v>
          </cell>
          <cell r="H939">
            <v>1</v>
          </cell>
          <cell r="I939">
            <v>323</v>
          </cell>
          <cell r="J939" t="str">
            <v>15ｲﾝﾁﾓﾆﾀ</v>
          </cell>
          <cell r="K939">
            <v>62</v>
          </cell>
        </row>
        <row r="940">
          <cell r="B940" t="str">
            <v/>
          </cell>
          <cell r="G940" t="str">
            <v>RT-11D11-X01</v>
          </cell>
          <cell r="H940">
            <v>1</v>
          </cell>
          <cell r="I940">
            <v>333</v>
          </cell>
          <cell r="J940" t="str">
            <v>HP-UX10.20ｲﾝｽﾄｰﾙ</v>
          </cell>
          <cell r="K940">
            <v>0</v>
          </cell>
        </row>
        <row r="941">
          <cell r="B941" t="str">
            <v/>
          </cell>
          <cell r="G941" t="str">
            <v/>
          </cell>
          <cell r="J941" t="str">
            <v/>
          </cell>
        </row>
        <row r="942">
          <cell r="B942" t="str">
            <v>VR210-2</v>
          </cell>
          <cell r="C942" t="str">
            <v>標準ｼｽﾃﾑｾｯﾄ</v>
          </cell>
          <cell r="D942" t="str">
            <v>VR210標準ｾｯﾄ2</v>
          </cell>
          <cell r="E942" t="str">
            <v>A</v>
          </cell>
          <cell r="F942">
            <v>1</v>
          </cell>
          <cell r="G942" t="str">
            <v/>
          </cell>
          <cell r="J942" t="str">
            <v>合計</v>
          </cell>
          <cell r="K942">
            <v>7570</v>
          </cell>
        </row>
        <row r="943">
          <cell r="B943" t="str">
            <v/>
          </cell>
          <cell r="G943" t="str">
            <v>HT-3360-VR21B</v>
          </cell>
          <cell r="H943" t="str">
            <v>１</v>
          </cell>
          <cell r="I943">
            <v>323</v>
          </cell>
          <cell r="J943" t="str">
            <v>VR210 128MB ﾎﾝﾀｲ</v>
          </cell>
          <cell r="K943">
            <v>6706</v>
          </cell>
        </row>
        <row r="944">
          <cell r="B944" t="str">
            <v/>
          </cell>
          <cell r="G944" t="str">
            <v>HT-F3360-RH02B</v>
          </cell>
          <cell r="H944" t="str">
            <v>１</v>
          </cell>
          <cell r="I944">
            <v>323</v>
          </cell>
          <cell r="J944" t="str">
            <v>ﾅｲｿﾞｳ F/W SCSIﾃﾞｨｽｸ 2GB</v>
          </cell>
          <cell r="K944">
            <v>298</v>
          </cell>
        </row>
        <row r="945">
          <cell r="B945" t="str">
            <v/>
          </cell>
          <cell r="G945" t="str">
            <v>HT-F3360-RCN2</v>
          </cell>
          <cell r="H945" t="str">
            <v>１</v>
          </cell>
          <cell r="I945">
            <v>323</v>
          </cell>
          <cell r="J945" t="str">
            <v>ｼｽﾃﾑXｺﾝｿｰﾙ</v>
          </cell>
          <cell r="K945">
            <v>288</v>
          </cell>
        </row>
        <row r="946">
          <cell r="B946" t="str">
            <v/>
          </cell>
          <cell r="G946" t="str">
            <v>HT-F3360-NSD01</v>
          </cell>
          <cell r="H946" t="str">
            <v>１</v>
          </cell>
          <cell r="I946">
            <v>323</v>
          </cell>
          <cell r="J946" t="str">
            <v>ﾅｲｿﾞｳ 2-8GB DAT</v>
          </cell>
          <cell r="K946">
            <v>278</v>
          </cell>
        </row>
        <row r="947">
          <cell r="B947" t="str">
            <v/>
          </cell>
          <cell r="G947" t="str">
            <v>RT-11B11-X01</v>
          </cell>
          <cell r="H947" t="str">
            <v>１</v>
          </cell>
          <cell r="I947">
            <v>333</v>
          </cell>
          <cell r="J947" t="str">
            <v>HP-UX10.01ｲﾝｽﾄｰﾙ</v>
          </cell>
          <cell r="K947">
            <v>0</v>
          </cell>
        </row>
        <row r="948">
          <cell r="B948" t="str">
            <v/>
          </cell>
          <cell r="G948" t="str">
            <v/>
          </cell>
          <cell r="J948" t="str">
            <v/>
          </cell>
        </row>
        <row r="949">
          <cell r="B949" t="str">
            <v>VR210-4</v>
          </cell>
          <cell r="C949" t="str">
            <v>標準ｼｽﾃﾑｾｯﾄ</v>
          </cell>
          <cell r="D949" t="str">
            <v>VR210標準ｾｯﾄ4</v>
          </cell>
          <cell r="E949" t="str">
            <v>A</v>
          </cell>
          <cell r="F949">
            <v>1</v>
          </cell>
          <cell r="G949" t="str">
            <v/>
          </cell>
          <cell r="J949" t="str">
            <v>合計</v>
          </cell>
          <cell r="K949">
            <v>7570</v>
          </cell>
        </row>
        <row r="950">
          <cell r="B950" t="str">
            <v/>
          </cell>
          <cell r="G950" t="str">
            <v>HT-3360-VR21D</v>
          </cell>
          <cell r="H950" t="str">
            <v>１</v>
          </cell>
          <cell r="I950">
            <v>323</v>
          </cell>
          <cell r="J950" t="str">
            <v>VR210 128MB ﾎﾝﾀｲ</v>
          </cell>
          <cell r="K950">
            <v>6706</v>
          </cell>
        </row>
        <row r="951">
          <cell r="B951" t="str">
            <v/>
          </cell>
          <cell r="G951" t="str">
            <v>HT-F3360-RH02B</v>
          </cell>
          <cell r="H951" t="str">
            <v>１</v>
          </cell>
          <cell r="I951">
            <v>323</v>
          </cell>
          <cell r="J951" t="str">
            <v>ﾅｲｿﾞｳ F/W SCSIﾃﾞｨｽｸ 2GB</v>
          </cell>
          <cell r="K951">
            <v>298</v>
          </cell>
        </row>
        <row r="952">
          <cell r="B952" t="str">
            <v/>
          </cell>
          <cell r="G952" t="str">
            <v>HT-F3360-RCN2</v>
          </cell>
          <cell r="H952" t="str">
            <v>１</v>
          </cell>
          <cell r="I952">
            <v>323</v>
          </cell>
          <cell r="J952" t="str">
            <v>ｼｽﾃﾑXｺﾝｿｰﾙ</v>
          </cell>
          <cell r="K952">
            <v>288</v>
          </cell>
        </row>
        <row r="953">
          <cell r="B953" t="str">
            <v/>
          </cell>
          <cell r="G953" t="str">
            <v>HT-F3360-NSD01</v>
          </cell>
          <cell r="H953" t="str">
            <v>１</v>
          </cell>
          <cell r="I953">
            <v>323</v>
          </cell>
          <cell r="J953" t="str">
            <v>ﾅｲｿﾞｳ 2-8GB DAT</v>
          </cell>
          <cell r="K953">
            <v>278</v>
          </cell>
        </row>
        <row r="954">
          <cell r="B954" t="str">
            <v/>
          </cell>
          <cell r="G954" t="str">
            <v>RT-11B11-X01</v>
          </cell>
          <cell r="H954" t="str">
            <v>１</v>
          </cell>
          <cell r="I954">
            <v>333</v>
          </cell>
          <cell r="J954" t="str">
            <v>HP-UX10.01ｲﾝｽﾄｰﾙ</v>
          </cell>
          <cell r="K954">
            <v>0</v>
          </cell>
        </row>
        <row r="955">
          <cell r="B955" t="str">
            <v/>
          </cell>
          <cell r="G955" t="str">
            <v/>
          </cell>
          <cell r="J955" t="str">
            <v/>
          </cell>
        </row>
        <row r="956">
          <cell r="B956" t="str">
            <v>VR210-6</v>
          </cell>
          <cell r="C956" t="str">
            <v>標準ｼｽﾃﾑｾｯﾄ</v>
          </cell>
          <cell r="D956" t="str">
            <v>VR210標準ｾｯﾄ6</v>
          </cell>
          <cell r="E956" t="str">
            <v>A</v>
          </cell>
          <cell r="F956">
            <v>1</v>
          </cell>
          <cell r="G956" t="str">
            <v/>
          </cell>
          <cell r="J956" t="str">
            <v>合計</v>
          </cell>
          <cell r="K956">
            <v>5804</v>
          </cell>
        </row>
        <row r="957">
          <cell r="B957" t="str">
            <v/>
          </cell>
          <cell r="G957" t="str">
            <v>HT-3360-VR21D</v>
          </cell>
          <cell r="H957" t="str">
            <v>１</v>
          </cell>
          <cell r="I957">
            <v>323</v>
          </cell>
          <cell r="J957" t="str">
            <v>VR210 128MB ﾎﾝﾀｲ</v>
          </cell>
          <cell r="K957">
            <v>5000</v>
          </cell>
        </row>
        <row r="958">
          <cell r="B958" t="str">
            <v/>
          </cell>
          <cell r="G958" t="str">
            <v>HT-F3360-RH02B</v>
          </cell>
          <cell r="H958" t="str">
            <v>１</v>
          </cell>
          <cell r="I958">
            <v>323</v>
          </cell>
          <cell r="J958" t="str">
            <v>ﾅｲｿﾞｳ F/W SCSIﾃﾞｨｽｸ 2GB</v>
          </cell>
          <cell r="K958">
            <v>238</v>
          </cell>
        </row>
        <row r="959">
          <cell r="B959" t="str">
            <v/>
          </cell>
          <cell r="G959" t="str">
            <v>HT-F3360-NSD01</v>
          </cell>
          <cell r="H959" t="str">
            <v>１</v>
          </cell>
          <cell r="I959">
            <v>323</v>
          </cell>
          <cell r="J959" t="str">
            <v>ﾅｲｿﾞｳ 2-8GB DAT</v>
          </cell>
          <cell r="K959">
            <v>278</v>
          </cell>
        </row>
        <row r="960">
          <cell r="B960" t="str">
            <v/>
          </cell>
          <cell r="G960" t="str">
            <v>HT-F3360-CN1</v>
          </cell>
          <cell r="H960">
            <v>1</v>
          </cell>
          <cell r="I960">
            <v>323</v>
          </cell>
          <cell r="J960" t="str">
            <v>Xｺﾝｿｰﾙ</v>
          </cell>
          <cell r="K960">
            <v>226</v>
          </cell>
        </row>
        <row r="961">
          <cell r="B961" t="str">
            <v/>
          </cell>
          <cell r="G961" t="str">
            <v>HT-4496-E2J</v>
          </cell>
          <cell r="H961">
            <v>1</v>
          </cell>
          <cell r="I961">
            <v>323</v>
          </cell>
          <cell r="J961" t="str">
            <v>15ｲﾝﾁﾓﾆﾀ</v>
          </cell>
          <cell r="K961">
            <v>62</v>
          </cell>
        </row>
        <row r="962">
          <cell r="B962" t="str">
            <v/>
          </cell>
          <cell r="G962" t="str">
            <v>RT-11B11-X01</v>
          </cell>
          <cell r="H962" t="str">
            <v>１</v>
          </cell>
          <cell r="I962">
            <v>333</v>
          </cell>
          <cell r="J962" t="str">
            <v>HP-UX10.01ｲﾝｽﾄｰﾙ</v>
          </cell>
          <cell r="K962">
            <v>0</v>
          </cell>
        </row>
        <row r="963">
          <cell r="B963" t="str">
            <v/>
          </cell>
          <cell r="G963" t="str">
            <v/>
          </cell>
          <cell r="J963" t="str">
            <v/>
          </cell>
        </row>
        <row r="964">
          <cell r="B964" t="str">
            <v>VR210-8</v>
          </cell>
          <cell r="C964" t="str">
            <v>標準ｼｽﾃﾑｾｯﾄ</v>
          </cell>
          <cell r="D964" t="str">
            <v>VR210標準ｾｯﾄ8</v>
          </cell>
          <cell r="E964" t="str">
            <v>A</v>
          </cell>
          <cell r="F964">
            <v>1</v>
          </cell>
          <cell r="G964" t="str">
            <v/>
          </cell>
          <cell r="J964" t="str">
            <v>合計</v>
          </cell>
          <cell r="K964">
            <v>5148</v>
          </cell>
        </row>
        <row r="965">
          <cell r="B965" t="str">
            <v/>
          </cell>
          <cell r="G965" t="str">
            <v>HT-3360-VR21D</v>
          </cell>
          <cell r="H965">
            <v>1</v>
          </cell>
          <cell r="I965">
            <v>323</v>
          </cell>
          <cell r="J965" t="str">
            <v>VR210 128MB ﾎﾝﾀｲ</v>
          </cell>
          <cell r="K965">
            <v>4404</v>
          </cell>
        </row>
        <row r="966">
          <cell r="B966" t="str">
            <v/>
          </cell>
          <cell r="G966" t="str">
            <v>HT-F3360-RH02B</v>
          </cell>
          <cell r="H966">
            <v>1</v>
          </cell>
          <cell r="I966">
            <v>323</v>
          </cell>
          <cell r="J966" t="str">
            <v>ﾅｲｿﾞｳ F/W SCSIﾃﾞｨｽｸ 2GB</v>
          </cell>
          <cell r="K966">
            <v>197</v>
          </cell>
        </row>
        <row r="967">
          <cell r="B967" t="str">
            <v/>
          </cell>
          <cell r="G967" t="str">
            <v>HT-F3360-NSD02A</v>
          </cell>
          <cell r="H967">
            <v>1</v>
          </cell>
          <cell r="I967">
            <v>323</v>
          </cell>
          <cell r="J967" t="str">
            <v>2-16GB DDS-2/DAT</v>
          </cell>
          <cell r="K967">
            <v>259</v>
          </cell>
        </row>
        <row r="968">
          <cell r="B968" t="str">
            <v/>
          </cell>
          <cell r="G968" t="str">
            <v>HT-F3360-CN1</v>
          </cell>
          <cell r="H968">
            <v>1</v>
          </cell>
          <cell r="I968">
            <v>323</v>
          </cell>
          <cell r="J968" t="str">
            <v>Xｺﾝｿｰﾙ</v>
          </cell>
          <cell r="K968">
            <v>226</v>
          </cell>
        </row>
        <row r="969">
          <cell r="B969" t="str">
            <v/>
          </cell>
          <cell r="G969" t="str">
            <v>HT-4496-E2J</v>
          </cell>
          <cell r="H969">
            <v>1</v>
          </cell>
          <cell r="I969">
            <v>323</v>
          </cell>
          <cell r="J969" t="str">
            <v>15ｲﾝﾁﾓﾆﾀ</v>
          </cell>
          <cell r="K969">
            <v>62</v>
          </cell>
        </row>
        <row r="970">
          <cell r="B970" t="str">
            <v/>
          </cell>
          <cell r="G970" t="str">
            <v>RT-11D11-X01</v>
          </cell>
          <cell r="H970">
            <v>1</v>
          </cell>
          <cell r="I970">
            <v>333</v>
          </cell>
          <cell r="J970" t="str">
            <v>HP-UX10.20ｲﾝｽﾄｰﾙ</v>
          </cell>
          <cell r="K970">
            <v>0</v>
          </cell>
        </row>
        <row r="971">
          <cell r="B971" t="str">
            <v/>
          </cell>
          <cell r="G971" t="str">
            <v/>
          </cell>
          <cell r="J971" t="str">
            <v/>
          </cell>
        </row>
        <row r="972">
          <cell r="B972" t="str">
            <v>VR220</v>
          </cell>
          <cell r="C972" t="str">
            <v>標準ｼｽﾃﾑｾｯﾄ</v>
          </cell>
          <cell r="D972" t="str">
            <v>VR220標準ｾｯﾄ</v>
          </cell>
          <cell r="E972" t="str">
            <v>A</v>
          </cell>
          <cell r="F972">
            <v>1</v>
          </cell>
          <cell r="G972" t="str">
            <v/>
          </cell>
          <cell r="J972" t="str">
            <v>合計</v>
          </cell>
          <cell r="K972">
            <v>8787</v>
          </cell>
        </row>
        <row r="973">
          <cell r="B973" t="str">
            <v/>
          </cell>
          <cell r="G973" t="str">
            <v>HT-3360-VR22</v>
          </cell>
          <cell r="H973" t="str">
            <v>１</v>
          </cell>
          <cell r="I973">
            <v>323</v>
          </cell>
          <cell r="J973" t="str">
            <v>VR220 128MB</v>
          </cell>
          <cell r="K973">
            <v>7753</v>
          </cell>
        </row>
        <row r="974">
          <cell r="B974" t="str">
            <v/>
          </cell>
          <cell r="G974" t="str">
            <v>HT-F3360-RH04</v>
          </cell>
          <cell r="H974" t="str">
            <v>１</v>
          </cell>
          <cell r="I974">
            <v>323</v>
          </cell>
          <cell r="J974" t="str">
            <v>FW HD 4GB</v>
          </cell>
          <cell r="K974">
            <v>468</v>
          </cell>
        </row>
        <row r="975">
          <cell r="B975" t="str">
            <v/>
          </cell>
          <cell r="G975" t="str">
            <v>HT-F3360-NSD01</v>
          </cell>
          <cell r="H975" t="str">
            <v>１</v>
          </cell>
          <cell r="I975">
            <v>323</v>
          </cell>
          <cell r="J975" t="str">
            <v>2-8 DAT</v>
          </cell>
          <cell r="K975">
            <v>278</v>
          </cell>
        </row>
        <row r="976">
          <cell r="B976" t="str">
            <v/>
          </cell>
          <cell r="G976" t="str">
            <v>HT-F3360-RCN2</v>
          </cell>
          <cell r="H976" t="str">
            <v>１</v>
          </cell>
          <cell r="I976">
            <v>323</v>
          </cell>
          <cell r="J976" t="str">
            <v>Xｺﾝｿｰﾙ</v>
          </cell>
          <cell r="K976">
            <v>288</v>
          </cell>
        </row>
        <row r="977">
          <cell r="B977" t="str">
            <v/>
          </cell>
          <cell r="G977" t="str">
            <v>RT-11B11-X01</v>
          </cell>
          <cell r="H977" t="str">
            <v>１</v>
          </cell>
          <cell r="I977">
            <v>333</v>
          </cell>
          <cell r="J977" t="str">
            <v>HP-UX10.01</v>
          </cell>
          <cell r="K977">
            <v>0</v>
          </cell>
        </row>
        <row r="978">
          <cell r="B978" t="str">
            <v/>
          </cell>
          <cell r="G978" t="str">
            <v/>
          </cell>
          <cell r="J978" t="str">
            <v/>
          </cell>
        </row>
        <row r="979">
          <cell r="B979" t="str">
            <v>VR220-2</v>
          </cell>
          <cell r="C979" t="str">
            <v>標準ｼｽﾃﾑｾｯﾄ</v>
          </cell>
          <cell r="D979" t="str">
            <v>VR220標準ｾｯﾄ2</v>
          </cell>
          <cell r="E979" t="str">
            <v>A</v>
          </cell>
          <cell r="F979">
            <v>1</v>
          </cell>
          <cell r="G979" t="str">
            <v/>
          </cell>
          <cell r="J979" t="str">
            <v>合計</v>
          </cell>
          <cell r="K979">
            <v>7200</v>
          </cell>
        </row>
        <row r="980">
          <cell r="B980" t="str">
            <v/>
          </cell>
          <cell r="G980" t="str">
            <v>HT-3360-VR22</v>
          </cell>
          <cell r="H980" t="str">
            <v>１</v>
          </cell>
          <cell r="I980">
            <v>323</v>
          </cell>
          <cell r="J980" t="str">
            <v>VR220 128MB</v>
          </cell>
          <cell r="K980">
            <v>6269</v>
          </cell>
        </row>
        <row r="981">
          <cell r="B981" t="str">
            <v/>
          </cell>
          <cell r="G981" t="str">
            <v>HT-F3360-RH04</v>
          </cell>
          <cell r="H981" t="str">
            <v>１</v>
          </cell>
          <cell r="I981">
            <v>323</v>
          </cell>
          <cell r="J981" t="str">
            <v>FW HD 4GB</v>
          </cell>
          <cell r="K981">
            <v>365</v>
          </cell>
        </row>
        <row r="982">
          <cell r="B982" t="str">
            <v/>
          </cell>
          <cell r="G982" t="str">
            <v>HT-F3360-NSD01</v>
          </cell>
          <cell r="H982" t="str">
            <v>１</v>
          </cell>
          <cell r="I982">
            <v>323</v>
          </cell>
          <cell r="J982" t="str">
            <v>2-8 DAT</v>
          </cell>
          <cell r="K982">
            <v>278</v>
          </cell>
        </row>
        <row r="983">
          <cell r="B983" t="str">
            <v/>
          </cell>
          <cell r="G983" t="str">
            <v>HT-F3360-CN1</v>
          </cell>
          <cell r="H983">
            <v>1</v>
          </cell>
          <cell r="I983">
            <v>323</v>
          </cell>
          <cell r="J983" t="str">
            <v>Xｺﾝｿｰﾙ</v>
          </cell>
          <cell r="K983">
            <v>226</v>
          </cell>
        </row>
        <row r="984">
          <cell r="B984" t="str">
            <v/>
          </cell>
          <cell r="G984" t="str">
            <v>HT-4496-E2J</v>
          </cell>
          <cell r="H984">
            <v>1</v>
          </cell>
          <cell r="I984">
            <v>323</v>
          </cell>
          <cell r="J984" t="str">
            <v>15ｲﾝﾁﾓﾆﾀ</v>
          </cell>
          <cell r="K984">
            <v>62</v>
          </cell>
        </row>
        <row r="985">
          <cell r="B985" t="str">
            <v/>
          </cell>
          <cell r="G985" t="str">
            <v>RT-11B11-X01</v>
          </cell>
          <cell r="H985" t="str">
            <v>１</v>
          </cell>
          <cell r="I985">
            <v>333</v>
          </cell>
          <cell r="J985" t="str">
            <v>HP-UX10.01</v>
          </cell>
          <cell r="K985">
            <v>0</v>
          </cell>
        </row>
        <row r="986">
          <cell r="B986" t="str">
            <v/>
          </cell>
          <cell r="G986" t="str">
            <v/>
          </cell>
          <cell r="J986" t="str">
            <v/>
          </cell>
        </row>
        <row r="987">
          <cell r="B987" t="str">
            <v>VR220-3</v>
          </cell>
          <cell r="C987" t="str">
            <v>標準ｼｽﾃﾑｾｯﾄ</v>
          </cell>
          <cell r="D987" t="str">
            <v>VR220標準ｾｯﾄ3</v>
          </cell>
          <cell r="E987" t="str">
            <v>A</v>
          </cell>
          <cell r="F987">
            <v>1</v>
          </cell>
          <cell r="G987" t="str">
            <v/>
          </cell>
          <cell r="J987" t="str">
            <v>合計</v>
          </cell>
          <cell r="K987">
            <v>6425</v>
          </cell>
        </row>
        <row r="988">
          <cell r="B988" t="str">
            <v/>
          </cell>
          <cell r="G988" t="str">
            <v>HT-3360-VR22</v>
          </cell>
          <cell r="H988">
            <v>1</v>
          </cell>
          <cell r="I988">
            <v>323</v>
          </cell>
          <cell r="J988" t="str">
            <v>VR220 128MB</v>
          </cell>
          <cell r="K988">
            <v>5554</v>
          </cell>
        </row>
        <row r="989">
          <cell r="B989" t="str">
            <v/>
          </cell>
          <cell r="G989" t="str">
            <v>HT-F3360-RH04</v>
          </cell>
          <cell r="H989">
            <v>1</v>
          </cell>
          <cell r="I989">
            <v>323</v>
          </cell>
          <cell r="J989" t="str">
            <v>FW HD 4GB</v>
          </cell>
          <cell r="K989">
            <v>324</v>
          </cell>
        </row>
        <row r="990">
          <cell r="B990" t="str">
            <v/>
          </cell>
          <cell r="G990" t="str">
            <v>HT-F3360-NSD02A</v>
          </cell>
          <cell r="H990">
            <v>1</v>
          </cell>
          <cell r="I990">
            <v>323</v>
          </cell>
          <cell r="J990" t="str">
            <v>2-16GB DDS-2/DAT</v>
          </cell>
          <cell r="K990">
            <v>259</v>
          </cell>
        </row>
        <row r="991">
          <cell r="B991" t="str">
            <v/>
          </cell>
          <cell r="G991" t="str">
            <v>HT-F3360-CN1</v>
          </cell>
          <cell r="H991">
            <v>1</v>
          </cell>
          <cell r="I991">
            <v>323</v>
          </cell>
          <cell r="J991" t="str">
            <v>Xｺﾝｿｰﾙ</v>
          </cell>
          <cell r="K991">
            <v>226</v>
          </cell>
        </row>
        <row r="992">
          <cell r="B992" t="str">
            <v/>
          </cell>
          <cell r="G992" t="str">
            <v>HT-4496-E2J</v>
          </cell>
          <cell r="H992">
            <v>1</v>
          </cell>
          <cell r="I992">
            <v>323</v>
          </cell>
          <cell r="J992" t="str">
            <v>15ｲﾝﾁﾓﾆﾀ</v>
          </cell>
          <cell r="K992">
            <v>62</v>
          </cell>
        </row>
        <row r="993">
          <cell r="B993" t="str">
            <v/>
          </cell>
          <cell r="G993" t="str">
            <v>RT-11D11-X01</v>
          </cell>
          <cell r="H993">
            <v>1</v>
          </cell>
          <cell r="I993">
            <v>333</v>
          </cell>
          <cell r="J993" t="str">
            <v>HP-UX10.20</v>
          </cell>
          <cell r="K993">
            <v>0</v>
          </cell>
        </row>
        <row r="994">
          <cell r="B994" t="str">
            <v/>
          </cell>
          <cell r="G994" t="str">
            <v/>
          </cell>
          <cell r="J994" t="str">
            <v/>
          </cell>
        </row>
        <row r="995">
          <cell r="B995" t="str">
            <v>VR220-4</v>
          </cell>
          <cell r="C995" t="str">
            <v>標準ｼｽﾃﾑｾｯﾄ</v>
          </cell>
          <cell r="D995" t="str">
            <v>VR220標準ｾｯﾄ4</v>
          </cell>
          <cell r="E995" t="str">
            <v>A</v>
          </cell>
          <cell r="F995">
            <v>1</v>
          </cell>
          <cell r="J995" t="str">
            <v>合計</v>
          </cell>
          <cell r="K995">
            <v>6425</v>
          </cell>
        </row>
        <row r="996">
          <cell r="B996" t="str">
            <v/>
          </cell>
          <cell r="G996" t="str">
            <v>HT-3360-VR22A</v>
          </cell>
          <cell r="H996">
            <v>1</v>
          </cell>
          <cell r="I996">
            <v>323</v>
          </cell>
          <cell r="J996" t="str">
            <v>VR220 ﾎﾝﾀｲ</v>
          </cell>
          <cell r="K996">
            <v>4527</v>
          </cell>
        </row>
        <row r="997">
          <cell r="B997" t="str">
            <v/>
          </cell>
          <cell r="G997" t="str">
            <v>HT-F3360-RM02N</v>
          </cell>
          <cell r="H997">
            <v>1</v>
          </cell>
          <cell r="I997">
            <v>323</v>
          </cell>
          <cell r="J997" t="str">
            <v>128MB ﾒﾓﾘ</v>
          </cell>
          <cell r="K997">
            <v>949</v>
          </cell>
        </row>
        <row r="998">
          <cell r="B998" t="str">
            <v/>
          </cell>
          <cell r="G998" t="str">
            <v>HT-F3360-RH04</v>
          </cell>
          <cell r="H998">
            <v>1</v>
          </cell>
          <cell r="I998">
            <v>323</v>
          </cell>
          <cell r="J998" t="str">
            <v>FW HD 4GB</v>
          </cell>
          <cell r="K998">
            <v>324</v>
          </cell>
        </row>
        <row r="999">
          <cell r="B999" t="str">
            <v/>
          </cell>
          <cell r="G999" t="str">
            <v>HT-F3360-NSC03N</v>
          </cell>
          <cell r="H999">
            <v>1</v>
          </cell>
          <cell r="I999">
            <v>323</v>
          </cell>
          <cell r="J999" t="str">
            <v>12x CD-ROM</v>
          </cell>
          <cell r="K999">
            <v>78</v>
          </cell>
        </row>
        <row r="1000">
          <cell r="B1000" t="str">
            <v/>
          </cell>
          <cell r="G1000" t="str">
            <v>HT-F3360-NSD02A</v>
          </cell>
          <cell r="H1000">
            <v>1</v>
          </cell>
          <cell r="I1000">
            <v>323</v>
          </cell>
          <cell r="J1000" t="str">
            <v>2-16GB DDS-2/DAT</v>
          </cell>
          <cell r="K1000">
            <v>259</v>
          </cell>
        </row>
        <row r="1001">
          <cell r="B1001" t="str">
            <v/>
          </cell>
          <cell r="G1001" t="str">
            <v>HT-F3360-CN1</v>
          </cell>
          <cell r="H1001">
            <v>1</v>
          </cell>
          <cell r="I1001">
            <v>323</v>
          </cell>
          <cell r="J1001" t="str">
            <v>Xｺﾝｿｰﾙ</v>
          </cell>
          <cell r="K1001">
            <v>226</v>
          </cell>
        </row>
        <row r="1002">
          <cell r="B1002" t="str">
            <v/>
          </cell>
          <cell r="G1002" t="str">
            <v>HT-4496-E2J</v>
          </cell>
          <cell r="H1002">
            <v>1</v>
          </cell>
          <cell r="I1002">
            <v>323</v>
          </cell>
          <cell r="J1002" t="str">
            <v>15ｲﾝﾁﾓﾆﾀ</v>
          </cell>
          <cell r="K1002">
            <v>62</v>
          </cell>
        </row>
        <row r="1003">
          <cell r="B1003" t="str">
            <v/>
          </cell>
          <cell r="G1003" t="str">
            <v>RT-11D11-X01</v>
          </cell>
          <cell r="H1003">
            <v>1</v>
          </cell>
          <cell r="I1003">
            <v>333</v>
          </cell>
          <cell r="J1003" t="str">
            <v>HP-UX10.20</v>
          </cell>
          <cell r="K1003">
            <v>0</v>
          </cell>
        </row>
        <row r="1004">
          <cell r="B1004" t="str">
            <v/>
          </cell>
        </row>
        <row r="1005">
          <cell r="B1005" t="str">
            <v>VR220-5</v>
          </cell>
          <cell r="C1005" t="str">
            <v>標準ｼｽﾃﾑｾｯﾄ</v>
          </cell>
          <cell r="D1005" t="str">
            <v>VR220標準ｾｯﾄ5</v>
          </cell>
          <cell r="E1005" t="str">
            <v>A</v>
          </cell>
          <cell r="F1005">
            <v>1</v>
          </cell>
          <cell r="J1005" t="str">
            <v>合計</v>
          </cell>
          <cell r="K1005">
            <v>6074</v>
          </cell>
        </row>
        <row r="1006">
          <cell r="B1006" t="str">
            <v/>
          </cell>
          <cell r="G1006" t="str">
            <v>HT-3360-VR22A</v>
          </cell>
          <cell r="H1006">
            <v>1</v>
          </cell>
          <cell r="I1006">
            <v>323</v>
          </cell>
          <cell r="J1006" t="str">
            <v>VR220 ﾎﾝﾀｲ</v>
          </cell>
          <cell r="K1006">
            <v>4807</v>
          </cell>
        </row>
        <row r="1007">
          <cell r="B1007" t="str">
            <v/>
          </cell>
          <cell r="G1007" t="str">
            <v>HT-F3360-RM02N</v>
          </cell>
          <cell r="H1007">
            <v>1</v>
          </cell>
          <cell r="I1007">
            <v>323</v>
          </cell>
          <cell r="J1007" t="str">
            <v>128MB ﾒﾓﾘ</v>
          </cell>
          <cell r="K1007">
            <v>334</v>
          </cell>
        </row>
        <row r="1008">
          <cell r="B1008" t="str">
            <v/>
          </cell>
          <cell r="G1008" t="str">
            <v>HT-F3360-RH04</v>
          </cell>
          <cell r="H1008">
            <v>1</v>
          </cell>
          <cell r="I1008">
            <v>323</v>
          </cell>
          <cell r="J1008" t="str">
            <v>FW HD 4GB</v>
          </cell>
          <cell r="K1008">
            <v>229</v>
          </cell>
        </row>
        <row r="1009">
          <cell r="B1009" t="str">
            <v/>
          </cell>
          <cell r="G1009" t="str">
            <v>HT-F3360-NSC03N</v>
          </cell>
          <cell r="H1009">
            <v>1</v>
          </cell>
          <cell r="I1009">
            <v>323</v>
          </cell>
          <cell r="J1009" t="str">
            <v>12x CD-ROM</v>
          </cell>
          <cell r="K1009">
            <v>88</v>
          </cell>
        </row>
        <row r="1010">
          <cell r="B1010" t="str">
            <v/>
          </cell>
          <cell r="G1010" t="str">
            <v>HT-F3360-NSD02A</v>
          </cell>
          <cell r="H1010">
            <v>1</v>
          </cell>
          <cell r="I1010">
            <v>323</v>
          </cell>
          <cell r="J1010" t="str">
            <v>2-16GB DDS-2/DAT</v>
          </cell>
          <cell r="K1010">
            <v>290</v>
          </cell>
        </row>
        <row r="1011">
          <cell r="B1011" t="str">
            <v/>
          </cell>
          <cell r="G1011" t="str">
            <v>HT-F3360-CN2</v>
          </cell>
          <cell r="H1011">
            <v>1</v>
          </cell>
          <cell r="I1011">
            <v>323</v>
          </cell>
          <cell r="J1011" t="str">
            <v>Xｺﾝｿｰﾙ</v>
          </cell>
          <cell r="K1011">
            <v>264</v>
          </cell>
        </row>
        <row r="1012">
          <cell r="B1012" t="str">
            <v/>
          </cell>
          <cell r="G1012" t="str">
            <v>HT-4496-E2J</v>
          </cell>
          <cell r="H1012">
            <v>1</v>
          </cell>
          <cell r="I1012">
            <v>323</v>
          </cell>
          <cell r="J1012" t="str">
            <v>15ｲﾝﾁﾓﾆﾀ</v>
          </cell>
          <cell r="K1012">
            <v>62</v>
          </cell>
        </row>
        <row r="1013">
          <cell r="B1013" t="str">
            <v/>
          </cell>
          <cell r="G1013" t="str">
            <v>RT-11D11-X01</v>
          </cell>
          <cell r="H1013">
            <v>1</v>
          </cell>
          <cell r="I1013">
            <v>333</v>
          </cell>
          <cell r="J1013" t="str">
            <v>HP-UX10.20</v>
          </cell>
          <cell r="K1013">
            <v>0</v>
          </cell>
        </row>
        <row r="1014">
          <cell r="B1014" t="str">
            <v/>
          </cell>
        </row>
        <row r="1015">
          <cell r="B1015" t="str">
            <v>VR250</v>
          </cell>
          <cell r="C1015" t="str">
            <v>標準ｼｽﾃﾑｾｯﾄ</v>
          </cell>
          <cell r="D1015" t="str">
            <v>VR250標準ｾｯﾄ1</v>
          </cell>
          <cell r="E1015" t="str">
            <v>A</v>
          </cell>
          <cell r="F1015">
            <v>1</v>
          </cell>
          <cell r="G1015" t="str">
            <v/>
          </cell>
          <cell r="J1015" t="str">
            <v>合計</v>
          </cell>
          <cell r="K1015">
            <v>8786</v>
          </cell>
        </row>
        <row r="1016">
          <cell r="B1016" t="str">
            <v/>
          </cell>
          <cell r="G1016" t="str">
            <v>HT-3360-VR25A</v>
          </cell>
          <cell r="H1016">
            <v>1</v>
          </cell>
          <cell r="I1016">
            <v>323</v>
          </cell>
          <cell r="J1016" t="str">
            <v>VR250 128MB</v>
          </cell>
          <cell r="K1016">
            <v>6734</v>
          </cell>
        </row>
        <row r="1017">
          <cell r="B1017" t="str">
            <v/>
          </cell>
          <cell r="G1017" t="str">
            <v>HT-F3360-RM02N</v>
          </cell>
          <cell r="H1017">
            <v>1</v>
          </cell>
          <cell r="I1017">
            <v>323</v>
          </cell>
          <cell r="J1017" t="str">
            <v>128MB ﾒﾓﾘ</v>
          </cell>
          <cell r="K1017">
            <v>1121</v>
          </cell>
        </row>
        <row r="1018">
          <cell r="B1018" t="str">
            <v/>
          </cell>
          <cell r="G1018" t="str">
            <v>HT-F3360-RH04</v>
          </cell>
          <cell r="H1018" t="str">
            <v>１</v>
          </cell>
          <cell r="I1018">
            <v>323</v>
          </cell>
          <cell r="J1018" t="str">
            <v>FW HD 4GB</v>
          </cell>
          <cell r="K1018">
            <v>365</v>
          </cell>
        </row>
        <row r="1019">
          <cell r="B1019" t="str">
            <v/>
          </cell>
          <cell r="G1019" t="str">
            <v>HT-F3360-NSD01</v>
          </cell>
          <cell r="H1019">
            <v>1</v>
          </cell>
          <cell r="I1019">
            <v>323</v>
          </cell>
          <cell r="J1019" t="str">
            <v>2-8 DAT</v>
          </cell>
          <cell r="K1019">
            <v>278</v>
          </cell>
        </row>
        <row r="1020">
          <cell r="B1020" t="str">
            <v/>
          </cell>
          <cell r="G1020" t="str">
            <v>HT-F3360-CN1</v>
          </cell>
          <cell r="H1020">
            <v>1</v>
          </cell>
          <cell r="I1020">
            <v>323</v>
          </cell>
          <cell r="J1020" t="str">
            <v>Xｺﾝｿｰﾙ</v>
          </cell>
          <cell r="K1020">
            <v>226</v>
          </cell>
        </row>
        <row r="1021">
          <cell r="B1021" t="str">
            <v/>
          </cell>
          <cell r="G1021" t="str">
            <v>HT-4496-E2J</v>
          </cell>
          <cell r="H1021">
            <v>1</v>
          </cell>
          <cell r="I1021">
            <v>323</v>
          </cell>
          <cell r="J1021" t="str">
            <v>15ｲﾝﾁﾓﾆﾀ</v>
          </cell>
          <cell r="K1021">
            <v>62</v>
          </cell>
        </row>
        <row r="1022">
          <cell r="B1022" t="str">
            <v/>
          </cell>
          <cell r="G1022" t="str">
            <v>RT-11D11-X01</v>
          </cell>
          <cell r="H1022">
            <v>1</v>
          </cell>
          <cell r="I1022">
            <v>333</v>
          </cell>
          <cell r="J1022" t="str">
            <v>HP-UX10.20</v>
          </cell>
          <cell r="K1022">
            <v>0</v>
          </cell>
        </row>
        <row r="1023">
          <cell r="B1023" t="str">
            <v/>
          </cell>
          <cell r="G1023" t="str">
            <v/>
          </cell>
          <cell r="J1023" t="str">
            <v/>
          </cell>
        </row>
        <row r="1024">
          <cell r="B1024" t="str">
            <v>VR250-2</v>
          </cell>
          <cell r="C1024" t="str">
            <v>標準ｼｽﾃﾑｾｯﾄ</v>
          </cell>
          <cell r="D1024" t="str">
            <v>VR250標準ｾｯﾄ2</v>
          </cell>
          <cell r="E1024" t="str">
            <v>A</v>
          </cell>
          <cell r="F1024">
            <v>1</v>
          </cell>
          <cell r="G1024" t="str">
            <v/>
          </cell>
          <cell r="J1024" t="str">
            <v>合計</v>
          </cell>
          <cell r="K1024">
            <v>8607</v>
          </cell>
        </row>
        <row r="1025">
          <cell r="B1025" t="str">
            <v/>
          </cell>
          <cell r="G1025" t="str">
            <v>HT-3360-VR25A</v>
          </cell>
          <cell r="H1025">
            <v>1</v>
          </cell>
          <cell r="I1025">
            <v>323</v>
          </cell>
          <cell r="J1025" t="str">
            <v>VR250 128MB</v>
          </cell>
          <cell r="K1025">
            <v>6787</v>
          </cell>
        </row>
        <row r="1026">
          <cell r="B1026" t="str">
            <v/>
          </cell>
          <cell r="G1026" t="str">
            <v>HT-F3360-RM02N</v>
          </cell>
          <cell r="H1026">
            <v>1</v>
          </cell>
          <cell r="I1026">
            <v>323</v>
          </cell>
          <cell r="J1026" t="str">
            <v>128MB ﾒﾓﾘ</v>
          </cell>
          <cell r="K1026">
            <v>949</v>
          </cell>
        </row>
        <row r="1027">
          <cell r="B1027" t="str">
            <v/>
          </cell>
          <cell r="G1027" t="str">
            <v>HT-F3360-RH04</v>
          </cell>
          <cell r="H1027">
            <v>1</v>
          </cell>
          <cell r="I1027">
            <v>323</v>
          </cell>
          <cell r="J1027" t="str">
            <v>FW HD 4GB</v>
          </cell>
          <cell r="K1027">
            <v>324</v>
          </cell>
        </row>
        <row r="1028">
          <cell r="B1028" t="str">
            <v/>
          </cell>
          <cell r="G1028" t="str">
            <v>HT-F3360-NSD02A</v>
          </cell>
          <cell r="H1028">
            <v>1</v>
          </cell>
          <cell r="I1028">
            <v>323</v>
          </cell>
          <cell r="J1028" t="str">
            <v>2-16GB DDS-2/DAT</v>
          </cell>
          <cell r="K1028">
            <v>259</v>
          </cell>
        </row>
        <row r="1029">
          <cell r="B1029" t="str">
            <v/>
          </cell>
          <cell r="G1029" t="str">
            <v>HT-F3360-CN1</v>
          </cell>
          <cell r="H1029">
            <v>1</v>
          </cell>
          <cell r="I1029">
            <v>323</v>
          </cell>
          <cell r="J1029" t="str">
            <v>Xｺﾝｿｰﾙ</v>
          </cell>
          <cell r="K1029">
            <v>226</v>
          </cell>
        </row>
        <row r="1030">
          <cell r="B1030" t="str">
            <v/>
          </cell>
          <cell r="G1030" t="str">
            <v>HT-4496-E2J</v>
          </cell>
          <cell r="H1030">
            <v>1</v>
          </cell>
          <cell r="I1030">
            <v>323</v>
          </cell>
          <cell r="J1030" t="str">
            <v>15ｲﾝﾁﾓﾆﾀ</v>
          </cell>
          <cell r="K1030">
            <v>62</v>
          </cell>
        </row>
        <row r="1031">
          <cell r="B1031" t="str">
            <v/>
          </cell>
          <cell r="G1031" t="str">
            <v>RT-11D11-X01</v>
          </cell>
          <cell r="H1031">
            <v>1</v>
          </cell>
          <cell r="I1031">
            <v>333</v>
          </cell>
          <cell r="J1031" t="str">
            <v>HP-UX10.20</v>
          </cell>
          <cell r="K1031">
            <v>0</v>
          </cell>
        </row>
        <row r="1032">
          <cell r="B1032" t="str">
            <v/>
          </cell>
          <cell r="G1032" t="str">
            <v/>
          </cell>
          <cell r="J1032" t="str">
            <v/>
          </cell>
        </row>
        <row r="1033">
          <cell r="B1033" t="str">
            <v>VR250-3</v>
          </cell>
          <cell r="C1033" t="str">
            <v>標準ｼｽﾃﾑｾｯﾄ</v>
          </cell>
          <cell r="D1033" t="str">
            <v>VR250標準ｾｯﾄ3</v>
          </cell>
          <cell r="E1033" t="str">
            <v>A</v>
          </cell>
          <cell r="F1033">
            <v>1</v>
          </cell>
          <cell r="J1033" t="str">
            <v>合計</v>
          </cell>
          <cell r="K1033">
            <v>8607</v>
          </cell>
        </row>
        <row r="1034">
          <cell r="B1034" t="str">
            <v/>
          </cell>
          <cell r="G1034" t="str">
            <v>HT-3360-VR25B</v>
          </cell>
          <cell r="H1034">
            <v>1</v>
          </cell>
          <cell r="I1034">
            <v>323</v>
          </cell>
          <cell r="J1034" t="str">
            <v>VR250 ﾎﾝﾀｲ</v>
          </cell>
          <cell r="K1034">
            <v>6709</v>
          </cell>
        </row>
        <row r="1035">
          <cell r="B1035" t="str">
            <v/>
          </cell>
          <cell r="G1035" t="str">
            <v>HT-F3360-RM02N</v>
          </cell>
          <cell r="H1035">
            <v>1</v>
          </cell>
          <cell r="I1035">
            <v>323</v>
          </cell>
          <cell r="J1035" t="str">
            <v>128MB ﾒﾓﾘ</v>
          </cell>
          <cell r="K1035">
            <v>949</v>
          </cell>
        </row>
        <row r="1036">
          <cell r="B1036" t="str">
            <v/>
          </cell>
          <cell r="G1036" t="str">
            <v>HT-F3360-RH04</v>
          </cell>
          <cell r="H1036">
            <v>1</v>
          </cell>
          <cell r="I1036">
            <v>323</v>
          </cell>
          <cell r="J1036" t="str">
            <v>FW HD 4GB</v>
          </cell>
          <cell r="K1036">
            <v>324</v>
          </cell>
        </row>
        <row r="1037">
          <cell r="B1037" t="str">
            <v/>
          </cell>
          <cell r="G1037" t="str">
            <v>HT-F3360-NSC03N</v>
          </cell>
          <cell r="H1037">
            <v>1</v>
          </cell>
          <cell r="I1037">
            <v>323</v>
          </cell>
          <cell r="J1037" t="str">
            <v>12x CD-ROM</v>
          </cell>
          <cell r="K1037">
            <v>78</v>
          </cell>
        </row>
        <row r="1038">
          <cell r="B1038" t="str">
            <v/>
          </cell>
          <cell r="G1038" t="str">
            <v>HT-F3360-NSD02A</v>
          </cell>
          <cell r="H1038">
            <v>1</v>
          </cell>
          <cell r="I1038">
            <v>323</v>
          </cell>
          <cell r="J1038" t="str">
            <v>2-16GB DDS-2/DAT</v>
          </cell>
          <cell r="K1038">
            <v>259</v>
          </cell>
        </row>
        <row r="1039">
          <cell r="B1039" t="str">
            <v/>
          </cell>
          <cell r="G1039" t="str">
            <v>HT-F3360-CN1</v>
          </cell>
          <cell r="H1039">
            <v>1</v>
          </cell>
          <cell r="I1039">
            <v>323</v>
          </cell>
          <cell r="J1039" t="str">
            <v>Xｺﾝｿｰﾙ</v>
          </cell>
          <cell r="K1039">
            <v>226</v>
          </cell>
        </row>
        <row r="1040">
          <cell r="B1040" t="str">
            <v/>
          </cell>
          <cell r="G1040" t="str">
            <v>HT-4496-E2J</v>
          </cell>
          <cell r="H1040">
            <v>1</v>
          </cell>
          <cell r="I1040">
            <v>323</v>
          </cell>
          <cell r="J1040" t="str">
            <v>15ｲﾝﾁﾓﾆﾀ</v>
          </cell>
          <cell r="K1040">
            <v>62</v>
          </cell>
        </row>
        <row r="1041">
          <cell r="B1041" t="str">
            <v/>
          </cell>
          <cell r="G1041" t="str">
            <v>RT-11D11-X01</v>
          </cell>
          <cell r="H1041">
            <v>1</v>
          </cell>
          <cell r="I1041">
            <v>333</v>
          </cell>
          <cell r="J1041" t="str">
            <v>HP-UX10.20</v>
          </cell>
          <cell r="K1041">
            <v>0</v>
          </cell>
        </row>
        <row r="1042">
          <cell r="B1042" t="str">
            <v/>
          </cell>
        </row>
        <row r="1043">
          <cell r="B1043" t="str">
            <v>VR250-4</v>
          </cell>
          <cell r="C1043" t="str">
            <v>標準ｼｽﾃﾑｾｯﾄ</v>
          </cell>
          <cell r="D1043" t="str">
            <v>VR250標準ｾｯﾄ4</v>
          </cell>
          <cell r="E1043" t="str">
            <v>A</v>
          </cell>
          <cell r="F1043">
            <v>1</v>
          </cell>
          <cell r="J1043" t="str">
            <v>合計</v>
          </cell>
          <cell r="K1043">
            <v>8607</v>
          </cell>
        </row>
        <row r="1044">
          <cell r="B1044" t="str">
            <v/>
          </cell>
          <cell r="G1044" t="str">
            <v>HT-3360-VR25B</v>
          </cell>
          <cell r="H1044">
            <v>1</v>
          </cell>
          <cell r="I1044">
            <v>323</v>
          </cell>
          <cell r="J1044" t="str">
            <v>VR250 ﾎﾝﾀｲ</v>
          </cell>
          <cell r="K1044">
            <v>6709</v>
          </cell>
        </row>
        <row r="1045">
          <cell r="B1045" t="str">
            <v/>
          </cell>
          <cell r="G1045" t="str">
            <v>HT-F3360-RM02N</v>
          </cell>
          <cell r="H1045">
            <v>1</v>
          </cell>
          <cell r="I1045">
            <v>323</v>
          </cell>
          <cell r="J1045" t="str">
            <v>128MB ﾒﾓﾘ</v>
          </cell>
          <cell r="K1045">
            <v>949</v>
          </cell>
        </row>
        <row r="1046">
          <cell r="B1046" t="str">
            <v/>
          </cell>
          <cell r="G1046" t="str">
            <v>HT-F3360-RH04</v>
          </cell>
          <cell r="H1046">
            <v>1</v>
          </cell>
          <cell r="I1046">
            <v>323</v>
          </cell>
          <cell r="J1046" t="str">
            <v>FW HD 4GB</v>
          </cell>
          <cell r="K1046">
            <v>324</v>
          </cell>
        </row>
        <row r="1047">
          <cell r="B1047" t="str">
            <v/>
          </cell>
          <cell r="G1047" t="str">
            <v>HT-F3360-NSC03N</v>
          </cell>
          <cell r="H1047">
            <v>1</v>
          </cell>
          <cell r="I1047">
            <v>323</v>
          </cell>
          <cell r="J1047" t="str">
            <v>12x CD-ROM</v>
          </cell>
          <cell r="K1047">
            <v>78</v>
          </cell>
        </row>
        <row r="1048">
          <cell r="B1048" t="str">
            <v/>
          </cell>
          <cell r="G1048" t="str">
            <v>HT-F3360-NSD02A</v>
          </cell>
          <cell r="H1048">
            <v>1</v>
          </cell>
          <cell r="I1048">
            <v>323</v>
          </cell>
          <cell r="J1048" t="str">
            <v>2-16GB DDS-2/DAT</v>
          </cell>
          <cell r="K1048">
            <v>259</v>
          </cell>
        </row>
        <row r="1049">
          <cell r="B1049" t="str">
            <v/>
          </cell>
          <cell r="G1049" t="str">
            <v>HT-F3360-CN2</v>
          </cell>
          <cell r="H1049">
            <v>1</v>
          </cell>
          <cell r="I1049">
            <v>323</v>
          </cell>
          <cell r="J1049" t="str">
            <v>Xｺﾝｿｰﾙ</v>
          </cell>
          <cell r="K1049">
            <v>226</v>
          </cell>
        </row>
        <row r="1050">
          <cell r="B1050" t="str">
            <v/>
          </cell>
          <cell r="G1050" t="str">
            <v>HT-4496-E2J</v>
          </cell>
          <cell r="H1050">
            <v>1</v>
          </cell>
          <cell r="I1050">
            <v>323</v>
          </cell>
          <cell r="J1050" t="str">
            <v>15ｲﾝﾁﾓﾆﾀ</v>
          </cell>
          <cell r="K1050">
            <v>62</v>
          </cell>
        </row>
        <row r="1051">
          <cell r="B1051" t="str">
            <v/>
          </cell>
          <cell r="G1051" t="str">
            <v>RT-11D11-X01</v>
          </cell>
          <cell r="H1051">
            <v>1</v>
          </cell>
          <cell r="I1051">
            <v>333</v>
          </cell>
          <cell r="J1051" t="str">
            <v>HP-UX10.20</v>
          </cell>
          <cell r="K1051">
            <v>0</v>
          </cell>
        </row>
        <row r="1052">
          <cell r="B1052" t="str">
            <v/>
          </cell>
        </row>
        <row r="1053">
          <cell r="B1053" t="str">
            <v>VR260</v>
          </cell>
          <cell r="C1053" t="str">
            <v>標準ｼｽﾃﾑｾｯﾄ</v>
          </cell>
          <cell r="D1053" t="str">
            <v>VR260標準ｾｯﾄ1</v>
          </cell>
          <cell r="E1053" t="str">
            <v>A</v>
          </cell>
          <cell r="F1053">
            <v>1</v>
          </cell>
          <cell r="G1053" t="str">
            <v/>
          </cell>
          <cell r="J1053" t="str">
            <v>合計</v>
          </cell>
          <cell r="K1053">
            <v>10215</v>
          </cell>
        </row>
        <row r="1054">
          <cell r="B1054" t="str">
            <v/>
          </cell>
          <cell r="G1054" t="str">
            <v>HT-3360-VR26A</v>
          </cell>
          <cell r="H1054">
            <v>1</v>
          </cell>
          <cell r="I1054">
            <v>323</v>
          </cell>
          <cell r="J1054" t="str">
            <v>VR260 128MB</v>
          </cell>
          <cell r="K1054">
            <v>8163</v>
          </cell>
        </row>
        <row r="1055">
          <cell r="B1055" t="str">
            <v/>
          </cell>
          <cell r="G1055" t="str">
            <v>HT-F3360-RM02N</v>
          </cell>
          <cell r="H1055">
            <v>1</v>
          </cell>
          <cell r="I1055">
            <v>323</v>
          </cell>
          <cell r="J1055" t="str">
            <v>128MB ﾒﾓﾘ</v>
          </cell>
          <cell r="K1055">
            <v>1121</v>
          </cell>
        </row>
        <row r="1056">
          <cell r="B1056" t="str">
            <v/>
          </cell>
          <cell r="G1056" t="str">
            <v>HT-F3360-RH04</v>
          </cell>
          <cell r="H1056" t="str">
            <v>１</v>
          </cell>
          <cell r="I1056">
            <v>323</v>
          </cell>
          <cell r="J1056" t="str">
            <v>FW HD 4GB</v>
          </cell>
          <cell r="K1056">
            <v>365</v>
          </cell>
        </row>
        <row r="1057">
          <cell r="B1057" t="str">
            <v/>
          </cell>
          <cell r="G1057" t="str">
            <v>HT-F3360-NSD01</v>
          </cell>
          <cell r="H1057">
            <v>1</v>
          </cell>
          <cell r="I1057">
            <v>323</v>
          </cell>
          <cell r="J1057" t="str">
            <v>2-8 DAT</v>
          </cell>
          <cell r="K1057">
            <v>278</v>
          </cell>
        </row>
        <row r="1058">
          <cell r="B1058" t="str">
            <v/>
          </cell>
          <cell r="G1058" t="str">
            <v>HT-F3360-CN1</v>
          </cell>
          <cell r="H1058">
            <v>1</v>
          </cell>
          <cell r="I1058">
            <v>323</v>
          </cell>
          <cell r="J1058" t="str">
            <v>Xｺﾝｿｰﾙ</v>
          </cell>
          <cell r="K1058">
            <v>226</v>
          </cell>
        </row>
        <row r="1059">
          <cell r="B1059" t="str">
            <v/>
          </cell>
          <cell r="G1059" t="str">
            <v>HT-4496-E2J</v>
          </cell>
          <cell r="H1059">
            <v>1</v>
          </cell>
          <cell r="I1059">
            <v>323</v>
          </cell>
          <cell r="J1059" t="str">
            <v>15ｲﾝﾁﾓﾆﾀ</v>
          </cell>
          <cell r="K1059">
            <v>62</v>
          </cell>
        </row>
        <row r="1060">
          <cell r="B1060" t="str">
            <v/>
          </cell>
          <cell r="G1060" t="str">
            <v>RT-11D11-X01</v>
          </cell>
          <cell r="H1060">
            <v>1</v>
          </cell>
          <cell r="I1060">
            <v>333</v>
          </cell>
          <cell r="J1060" t="str">
            <v>HP-UX10.20</v>
          </cell>
          <cell r="K1060">
            <v>0</v>
          </cell>
        </row>
        <row r="1061">
          <cell r="B1061" t="str">
            <v/>
          </cell>
          <cell r="G1061" t="str">
            <v/>
          </cell>
          <cell r="J1061" t="str">
            <v/>
          </cell>
        </row>
        <row r="1062">
          <cell r="B1062" t="str">
            <v>VR260-2</v>
          </cell>
          <cell r="C1062" t="str">
            <v>標準ｼｽﾃﾑｾｯﾄ</v>
          </cell>
          <cell r="D1062" t="str">
            <v>VR260標準ｾｯﾄ2</v>
          </cell>
          <cell r="E1062" t="str">
            <v>A</v>
          </cell>
          <cell r="F1062">
            <v>1</v>
          </cell>
          <cell r="G1062" t="str">
            <v/>
          </cell>
          <cell r="J1062" t="str">
            <v>合計</v>
          </cell>
          <cell r="K1062">
            <v>10014</v>
          </cell>
        </row>
        <row r="1063">
          <cell r="B1063" t="str">
            <v/>
          </cell>
          <cell r="G1063" t="str">
            <v>HT-3360-VR26A</v>
          </cell>
          <cell r="H1063">
            <v>1</v>
          </cell>
          <cell r="I1063">
            <v>323</v>
          </cell>
          <cell r="J1063" t="str">
            <v>VR260 128MB</v>
          </cell>
          <cell r="K1063">
            <v>8194</v>
          </cell>
        </row>
        <row r="1064">
          <cell r="B1064" t="str">
            <v/>
          </cell>
          <cell r="G1064" t="str">
            <v>HT-F3360-RM02N</v>
          </cell>
          <cell r="H1064">
            <v>1</v>
          </cell>
          <cell r="I1064">
            <v>323</v>
          </cell>
          <cell r="J1064" t="str">
            <v>128MB ﾒﾓﾘ</v>
          </cell>
          <cell r="K1064">
            <v>949</v>
          </cell>
        </row>
        <row r="1065">
          <cell r="B1065" t="str">
            <v/>
          </cell>
          <cell r="G1065" t="str">
            <v>HT-F3360-RH04</v>
          </cell>
          <cell r="H1065">
            <v>1</v>
          </cell>
          <cell r="I1065">
            <v>323</v>
          </cell>
          <cell r="J1065" t="str">
            <v>FW HD 4GB</v>
          </cell>
          <cell r="K1065">
            <v>324</v>
          </cell>
        </row>
        <row r="1066">
          <cell r="B1066" t="str">
            <v/>
          </cell>
          <cell r="G1066" t="str">
            <v>HT-F3360-NSD02A</v>
          </cell>
          <cell r="H1066">
            <v>1</v>
          </cell>
          <cell r="I1066">
            <v>323</v>
          </cell>
          <cell r="J1066" t="str">
            <v>2-16GB DDS-2/DAT</v>
          </cell>
          <cell r="K1066">
            <v>259</v>
          </cell>
        </row>
        <row r="1067">
          <cell r="B1067" t="str">
            <v/>
          </cell>
          <cell r="G1067" t="str">
            <v>HT-F3360-CN1</v>
          </cell>
          <cell r="H1067">
            <v>1</v>
          </cell>
          <cell r="I1067">
            <v>323</v>
          </cell>
          <cell r="J1067" t="str">
            <v>Xｺﾝｿｰﾙ</v>
          </cell>
          <cell r="K1067">
            <v>226</v>
          </cell>
        </row>
        <row r="1068">
          <cell r="B1068" t="str">
            <v/>
          </cell>
          <cell r="G1068" t="str">
            <v>HT-4496-E2J</v>
          </cell>
          <cell r="H1068">
            <v>1</v>
          </cell>
          <cell r="I1068">
            <v>323</v>
          </cell>
          <cell r="J1068" t="str">
            <v>15ｲﾝﾁﾓﾆﾀ</v>
          </cell>
          <cell r="K1068">
            <v>62</v>
          </cell>
        </row>
        <row r="1069">
          <cell r="B1069" t="str">
            <v/>
          </cell>
          <cell r="G1069" t="str">
            <v>RT-11D11-X01</v>
          </cell>
          <cell r="H1069">
            <v>1</v>
          </cell>
          <cell r="I1069">
            <v>333</v>
          </cell>
          <cell r="J1069" t="str">
            <v>HP-UX10.20</v>
          </cell>
          <cell r="K1069">
            <v>0</v>
          </cell>
        </row>
        <row r="1070">
          <cell r="B1070" t="str">
            <v/>
          </cell>
          <cell r="G1070" t="str">
            <v/>
          </cell>
          <cell r="J1070" t="str">
            <v/>
          </cell>
        </row>
        <row r="1071">
          <cell r="B1071" t="str">
            <v>VR260-3</v>
          </cell>
          <cell r="C1071" t="str">
            <v>標準ｼｽﾃﾑｾｯﾄ</v>
          </cell>
          <cell r="D1071" t="str">
            <v>VR260標準ｾｯﾄ3</v>
          </cell>
          <cell r="E1071" t="str">
            <v>A</v>
          </cell>
          <cell r="F1071">
            <v>1</v>
          </cell>
          <cell r="J1071" t="str">
            <v>合計</v>
          </cell>
          <cell r="K1071">
            <v>10014</v>
          </cell>
        </row>
        <row r="1072">
          <cell r="B1072" t="str">
            <v/>
          </cell>
          <cell r="G1072" t="str">
            <v>HT-3360-VR26B</v>
          </cell>
          <cell r="H1072">
            <v>1</v>
          </cell>
          <cell r="I1072">
            <v>323</v>
          </cell>
          <cell r="J1072" t="str">
            <v>VR260 ﾎﾝﾀｲ</v>
          </cell>
          <cell r="K1072">
            <v>8116</v>
          </cell>
        </row>
        <row r="1073">
          <cell r="B1073" t="str">
            <v/>
          </cell>
          <cell r="G1073" t="str">
            <v>HT-F3360-RM02N</v>
          </cell>
          <cell r="H1073">
            <v>1</v>
          </cell>
          <cell r="I1073">
            <v>323</v>
          </cell>
          <cell r="J1073" t="str">
            <v>128MB ﾒﾓﾘ</v>
          </cell>
          <cell r="K1073">
            <v>949</v>
          </cell>
        </row>
        <row r="1074">
          <cell r="B1074" t="str">
            <v/>
          </cell>
          <cell r="G1074" t="str">
            <v>HT-F3360-RH04</v>
          </cell>
          <cell r="H1074">
            <v>1</v>
          </cell>
          <cell r="I1074">
            <v>323</v>
          </cell>
          <cell r="J1074" t="str">
            <v>FW HD 4GB</v>
          </cell>
          <cell r="K1074">
            <v>324</v>
          </cell>
        </row>
        <row r="1075">
          <cell r="B1075" t="str">
            <v/>
          </cell>
          <cell r="G1075" t="str">
            <v>HT-F3360-NSC03N</v>
          </cell>
          <cell r="H1075">
            <v>1</v>
          </cell>
          <cell r="I1075">
            <v>323</v>
          </cell>
          <cell r="J1075" t="str">
            <v>12x CD-ROM</v>
          </cell>
          <cell r="K1075">
            <v>78</v>
          </cell>
        </row>
        <row r="1076">
          <cell r="B1076" t="str">
            <v/>
          </cell>
          <cell r="G1076" t="str">
            <v>HT-F3360-NSD02A</v>
          </cell>
          <cell r="H1076">
            <v>1</v>
          </cell>
          <cell r="I1076">
            <v>323</v>
          </cell>
          <cell r="J1076" t="str">
            <v>2-16GB DDS-2/DAT</v>
          </cell>
          <cell r="K1076">
            <v>259</v>
          </cell>
        </row>
        <row r="1077">
          <cell r="B1077" t="str">
            <v/>
          </cell>
          <cell r="G1077" t="str">
            <v>HT-F3360-CN1</v>
          </cell>
          <cell r="H1077">
            <v>1</v>
          </cell>
          <cell r="I1077">
            <v>323</v>
          </cell>
          <cell r="J1077" t="str">
            <v>Xｺﾝｿｰﾙ</v>
          </cell>
          <cell r="K1077">
            <v>226</v>
          </cell>
        </row>
        <row r="1078">
          <cell r="B1078" t="str">
            <v/>
          </cell>
          <cell r="G1078" t="str">
            <v>HT-4496-E2J</v>
          </cell>
          <cell r="H1078">
            <v>1</v>
          </cell>
          <cell r="I1078">
            <v>323</v>
          </cell>
          <cell r="J1078" t="str">
            <v>15ｲﾝﾁﾓﾆﾀ</v>
          </cell>
          <cell r="K1078">
            <v>62</v>
          </cell>
        </row>
        <row r="1079">
          <cell r="B1079" t="str">
            <v/>
          </cell>
          <cell r="G1079" t="str">
            <v>RT-11D11-X01</v>
          </cell>
          <cell r="H1079">
            <v>1</v>
          </cell>
          <cell r="I1079">
            <v>333</v>
          </cell>
          <cell r="J1079" t="str">
            <v>HP-UX10.20</v>
          </cell>
          <cell r="K1079">
            <v>0</v>
          </cell>
        </row>
        <row r="1080">
          <cell r="B1080" t="str">
            <v/>
          </cell>
        </row>
        <row r="1081">
          <cell r="B1081" t="str">
            <v>VR260-4</v>
          </cell>
          <cell r="C1081" t="str">
            <v>標準ｼｽﾃﾑｾｯﾄ</v>
          </cell>
          <cell r="D1081" t="str">
            <v>VR260標準ｾｯﾄ4</v>
          </cell>
          <cell r="E1081" t="str">
            <v>A</v>
          </cell>
          <cell r="F1081">
            <v>1</v>
          </cell>
          <cell r="J1081" t="str">
            <v>合計</v>
          </cell>
          <cell r="K1081">
            <v>6335</v>
          </cell>
        </row>
        <row r="1082">
          <cell r="B1082" t="str">
            <v/>
          </cell>
          <cell r="G1082" t="str">
            <v>HT-3360-VR26B</v>
          </cell>
          <cell r="H1082">
            <v>1</v>
          </cell>
          <cell r="I1082">
            <v>323</v>
          </cell>
          <cell r="J1082" t="str">
            <v>VR260 ﾎﾝﾀｲ</v>
          </cell>
          <cell r="K1082">
            <v>5068</v>
          </cell>
        </row>
        <row r="1083">
          <cell r="B1083" t="str">
            <v/>
          </cell>
          <cell r="G1083" t="str">
            <v>HT-F3360-RM02N</v>
          </cell>
          <cell r="H1083">
            <v>1</v>
          </cell>
          <cell r="I1083">
            <v>323</v>
          </cell>
          <cell r="J1083" t="str">
            <v>128MB ﾒﾓﾘ</v>
          </cell>
          <cell r="K1083">
            <v>334</v>
          </cell>
        </row>
        <row r="1084">
          <cell r="B1084" t="str">
            <v/>
          </cell>
          <cell r="G1084" t="str">
            <v>HT-F3360-RH04</v>
          </cell>
          <cell r="H1084">
            <v>1</v>
          </cell>
          <cell r="I1084">
            <v>323</v>
          </cell>
          <cell r="J1084" t="str">
            <v>FW HD 4GB</v>
          </cell>
          <cell r="K1084">
            <v>229</v>
          </cell>
        </row>
        <row r="1085">
          <cell r="B1085" t="str">
            <v/>
          </cell>
          <cell r="G1085" t="str">
            <v>HT-F3360-NSC03N</v>
          </cell>
          <cell r="H1085">
            <v>1</v>
          </cell>
          <cell r="I1085">
            <v>323</v>
          </cell>
          <cell r="J1085" t="str">
            <v>12x CD-ROM</v>
          </cell>
          <cell r="K1085">
            <v>88</v>
          </cell>
        </row>
        <row r="1086">
          <cell r="B1086" t="str">
            <v/>
          </cell>
          <cell r="G1086" t="str">
            <v>HT-F3360-NSD02A</v>
          </cell>
          <cell r="H1086">
            <v>1</v>
          </cell>
          <cell r="I1086">
            <v>323</v>
          </cell>
          <cell r="J1086" t="str">
            <v>2-16GB DDS-2/DAT</v>
          </cell>
          <cell r="K1086">
            <v>290</v>
          </cell>
        </row>
        <row r="1087">
          <cell r="B1087" t="str">
            <v/>
          </cell>
          <cell r="G1087" t="str">
            <v>HT-F3360-CN2</v>
          </cell>
          <cell r="H1087">
            <v>1</v>
          </cell>
          <cell r="I1087">
            <v>323</v>
          </cell>
          <cell r="J1087" t="str">
            <v>Xｺﾝｿｰﾙ</v>
          </cell>
          <cell r="K1087">
            <v>264</v>
          </cell>
        </row>
        <row r="1088">
          <cell r="B1088" t="str">
            <v/>
          </cell>
          <cell r="G1088" t="str">
            <v>HT-4496-E2J</v>
          </cell>
          <cell r="H1088">
            <v>1</v>
          </cell>
          <cell r="I1088">
            <v>323</v>
          </cell>
          <cell r="J1088" t="str">
            <v>15ｲﾝﾁﾓﾆﾀ</v>
          </cell>
          <cell r="K1088">
            <v>62</v>
          </cell>
        </row>
        <row r="1089">
          <cell r="B1089" t="str">
            <v/>
          </cell>
          <cell r="G1089" t="str">
            <v>RT-11D11-X01</v>
          </cell>
          <cell r="H1089">
            <v>1</v>
          </cell>
          <cell r="I1089">
            <v>333</v>
          </cell>
          <cell r="J1089" t="str">
            <v>HP-UX10.20</v>
          </cell>
          <cell r="K1089">
            <v>0</v>
          </cell>
        </row>
        <row r="1090">
          <cell r="B1090" t="str">
            <v/>
          </cell>
        </row>
        <row r="1091">
          <cell r="B1091" t="str">
            <v>VR360</v>
          </cell>
          <cell r="C1091" t="str">
            <v>標準ｼｽﾃﾑｾｯﾄ</v>
          </cell>
          <cell r="D1091" t="str">
            <v>VR360標準ｾｯﾄ1</v>
          </cell>
          <cell r="E1091" t="str">
            <v>A</v>
          </cell>
          <cell r="F1091">
            <v>1</v>
          </cell>
          <cell r="J1091" t="str">
            <v>合計</v>
          </cell>
          <cell r="K1091">
            <v>6335</v>
          </cell>
        </row>
        <row r="1092">
          <cell r="B1092" t="str">
            <v/>
          </cell>
          <cell r="G1092" t="str">
            <v>HT-3360-VR36A</v>
          </cell>
          <cell r="H1092">
            <v>1</v>
          </cell>
          <cell r="I1092">
            <v>323</v>
          </cell>
          <cell r="J1092" t="str">
            <v>VR360 ﾎﾝﾀｲ</v>
          </cell>
          <cell r="K1092">
            <v>5068</v>
          </cell>
        </row>
        <row r="1093">
          <cell r="B1093" t="str">
            <v/>
          </cell>
          <cell r="G1093" t="str">
            <v>HT-F3360-RM02N</v>
          </cell>
          <cell r="H1093">
            <v>1</v>
          </cell>
          <cell r="I1093">
            <v>323</v>
          </cell>
          <cell r="J1093" t="str">
            <v>128MB ﾒﾓﾘ</v>
          </cell>
          <cell r="K1093">
            <v>334</v>
          </cell>
        </row>
        <row r="1094">
          <cell r="B1094" t="str">
            <v/>
          </cell>
          <cell r="G1094" t="str">
            <v>HT-F3360-RH04</v>
          </cell>
          <cell r="H1094">
            <v>1</v>
          </cell>
          <cell r="I1094">
            <v>323</v>
          </cell>
          <cell r="J1094" t="str">
            <v>FW HD 4GB</v>
          </cell>
          <cell r="K1094">
            <v>229</v>
          </cell>
        </row>
        <row r="1095">
          <cell r="B1095" t="str">
            <v/>
          </cell>
          <cell r="G1095" t="str">
            <v>HT-F3360-NSC03N</v>
          </cell>
          <cell r="H1095">
            <v>1</v>
          </cell>
          <cell r="I1095">
            <v>323</v>
          </cell>
          <cell r="J1095" t="str">
            <v>12x CD-ROM</v>
          </cell>
          <cell r="K1095">
            <v>88</v>
          </cell>
        </row>
        <row r="1096">
          <cell r="B1096" t="str">
            <v/>
          </cell>
          <cell r="G1096" t="str">
            <v>HT-F3360-NSD02A</v>
          </cell>
          <cell r="H1096">
            <v>1</v>
          </cell>
          <cell r="I1096">
            <v>323</v>
          </cell>
          <cell r="J1096" t="str">
            <v>2-16GB DDS-2/DAT</v>
          </cell>
          <cell r="K1096">
            <v>290</v>
          </cell>
        </row>
        <row r="1097">
          <cell r="B1097" t="str">
            <v/>
          </cell>
          <cell r="G1097" t="str">
            <v>HT-F3360-CN2</v>
          </cell>
          <cell r="H1097">
            <v>1</v>
          </cell>
          <cell r="I1097">
            <v>323</v>
          </cell>
          <cell r="J1097" t="str">
            <v>Xｺﾝｿｰﾙ</v>
          </cell>
          <cell r="K1097">
            <v>264</v>
          </cell>
        </row>
        <row r="1098">
          <cell r="B1098" t="str">
            <v/>
          </cell>
          <cell r="G1098" t="str">
            <v>HT-4496-E2J</v>
          </cell>
          <cell r="H1098">
            <v>1</v>
          </cell>
          <cell r="I1098">
            <v>323</v>
          </cell>
          <cell r="J1098" t="str">
            <v>15ｲﾝﾁﾓﾆﾀ</v>
          </cell>
          <cell r="K1098">
            <v>62</v>
          </cell>
        </row>
        <row r="1099">
          <cell r="B1099" t="str">
            <v/>
          </cell>
          <cell r="G1099" t="str">
            <v>RT-11D11-X01</v>
          </cell>
          <cell r="H1099">
            <v>1</v>
          </cell>
          <cell r="I1099">
            <v>333</v>
          </cell>
          <cell r="J1099" t="str">
            <v>HP-UX10.20</v>
          </cell>
          <cell r="K1099">
            <v>0</v>
          </cell>
        </row>
        <row r="1100">
          <cell r="G1100" t="str">
            <v/>
          </cell>
          <cell r="J1100" t="str">
            <v/>
          </cell>
        </row>
        <row r="1101">
          <cell r="B1101" t="str">
            <v>VR370</v>
          </cell>
          <cell r="C1101" t="str">
            <v>標準ｼｽﾃﾑｾｯﾄ</v>
          </cell>
          <cell r="D1101" t="str">
            <v>VR370標準ｾｯﾄ1</v>
          </cell>
          <cell r="E1101" t="str">
            <v>A</v>
          </cell>
          <cell r="F1101">
            <v>1</v>
          </cell>
          <cell r="G1101" t="str">
            <v/>
          </cell>
          <cell r="J1101" t="str">
            <v>合計</v>
          </cell>
          <cell r="K1101">
            <v>12214</v>
          </cell>
        </row>
        <row r="1102">
          <cell r="G1102" t="str">
            <v>HT-3360-VR37A</v>
          </cell>
          <cell r="H1102">
            <v>1</v>
          </cell>
          <cell r="I1102">
            <v>323</v>
          </cell>
          <cell r="J1102" t="str">
            <v>VR370ﾎﾝﾀｲ</v>
          </cell>
          <cell r="K1102">
            <v>9367</v>
          </cell>
        </row>
        <row r="1103">
          <cell r="G1103" t="str">
            <v>HT-F3360-RM04N</v>
          </cell>
          <cell r="H1103">
            <v>1</v>
          </cell>
          <cell r="I1103">
            <v>323</v>
          </cell>
          <cell r="J1103" t="str">
            <v>256MB ﾒﾓﾘ</v>
          </cell>
          <cell r="K1103">
            <v>1898</v>
          </cell>
        </row>
        <row r="1104">
          <cell r="G1104" t="str">
            <v>HT-F3360-RH04</v>
          </cell>
          <cell r="H1104">
            <v>1</v>
          </cell>
          <cell r="I1104">
            <v>323</v>
          </cell>
          <cell r="J1104" t="str">
            <v>FW HD 4GB</v>
          </cell>
          <cell r="K1104">
            <v>324</v>
          </cell>
        </row>
        <row r="1105">
          <cell r="G1105" t="str">
            <v>HT-F3360-NSC03N</v>
          </cell>
          <cell r="H1105">
            <v>1</v>
          </cell>
          <cell r="I1105">
            <v>323</v>
          </cell>
          <cell r="J1105" t="str">
            <v>12xCD-ROM</v>
          </cell>
          <cell r="K1105">
            <v>78</v>
          </cell>
        </row>
        <row r="1106">
          <cell r="G1106" t="str">
            <v>HT-F3360-NSD02A</v>
          </cell>
          <cell r="H1106">
            <v>1</v>
          </cell>
          <cell r="I1106">
            <v>323</v>
          </cell>
          <cell r="J1106" t="str">
            <v>2-16GB DDS-2/DAT</v>
          </cell>
          <cell r="K1106">
            <v>259</v>
          </cell>
        </row>
        <row r="1107">
          <cell r="G1107" t="str">
            <v>HT-F3360-CN1</v>
          </cell>
          <cell r="H1107">
            <v>1</v>
          </cell>
          <cell r="I1107">
            <v>323</v>
          </cell>
          <cell r="J1107" t="str">
            <v>Xｺﾝｿｰﾙ</v>
          </cell>
          <cell r="K1107">
            <v>226</v>
          </cell>
        </row>
        <row r="1108">
          <cell r="G1108" t="str">
            <v>HT-4496-E2J</v>
          </cell>
          <cell r="H1108">
            <v>1</v>
          </cell>
          <cell r="I1108">
            <v>323</v>
          </cell>
          <cell r="J1108" t="str">
            <v>15ｲﾝﾁﾓﾆﾀ</v>
          </cell>
          <cell r="K1108">
            <v>62</v>
          </cell>
        </row>
        <row r="1109">
          <cell r="G1109" t="str">
            <v>RT-11D11-X01</v>
          </cell>
          <cell r="H1109">
            <v>1</v>
          </cell>
          <cell r="I1109">
            <v>333</v>
          </cell>
          <cell r="J1109" t="str">
            <v>HP-UX10.20</v>
          </cell>
          <cell r="K1109">
            <v>0</v>
          </cell>
        </row>
        <row r="1110">
          <cell r="G1110" t="str">
            <v/>
          </cell>
          <cell r="J1110" t="str">
            <v/>
          </cell>
        </row>
        <row r="1111">
          <cell r="B1111" t="str">
            <v>VR370-2</v>
          </cell>
          <cell r="C1111" t="str">
            <v>標準ｼｽﾃﾑｾｯﾄ</v>
          </cell>
          <cell r="D1111" t="str">
            <v>VR370標準ｾｯﾄ2</v>
          </cell>
          <cell r="E1111" t="str">
            <v>A</v>
          </cell>
          <cell r="F1111">
            <v>1</v>
          </cell>
          <cell r="J1111" t="str">
            <v>合計</v>
          </cell>
          <cell r="K1111">
            <v>12288</v>
          </cell>
        </row>
        <row r="1112">
          <cell r="B1112" t="str">
            <v/>
          </cell>
          <cell r="G1112" t="str">
            <v xml:space="preserve">HT-3360-VR37A    </v>
          </cell>
          <cell r="H1112">
            <v>1</v>
          </cell>
          <cell r="I1112">
            <v>323</v>
          </cell>
          <cell r="J1112" t="str">
            <v>VR370 ﾎﾝﾀｲ</v>
          </cell>
          <cell r="K1112">
            <v>10652</v>
          </cell>
        </row>
        <row r="1113">
          <cell r="B1113" t="str">
            <v/>
          </cell>
          <cell r="G1113" t="str">
            <v>HT-F3360-RM04N</v>
          </cell>
          <cell r="H1113">
            <v>1</v>
          </cell>
          <cell r="I1113">
            <v>323</v>
          </cell>
          <cell r="J1113" t="str">
            <v>256MB ﾒﾓﾘ</v>
          </cell>
          <cell r="K1113">
            <v>703</v>
          </cell>
        </row>
        <row r="1114">
          <cell r="B1114" t="str">
            <v/>
          </cell>
          <cell r="G1114" t="str">
            <v>HT-F3360-RH04</v>
          </cell>
          <cell r="H1114">
            <v>1</v>
          </cell>
          <cell r="I1114">
            <v>323</v>
          </cell>
          <cell r="J1114" t="str">
            <v>FW HD 4GB</v>
          </cell>
          <cell r="K1114">
            <v>229</v>
          </cell>
        </row>
        <row r="1115">
          <cell r="B1115" t="str">
            <v/>
          </cell>
          <cell r="G1115" t="str">
            <v>HT-F3360-NSC03N</v>
          </cell>
          <cell r="H1115">
            <v>1</v>
          </cell>
          <cell r="I1115">
            <v>323</v>
          </cell>
          <cell r="J1115" t="str">
            <v>12xCD-ROM</v>
          </cell>
          <cell r="K1115">
            <v>88</v>
          </cell>
        </row>
        <row r="1116">
          <cell r="B1116" t="str">
            <v/>
          </cell>
          <cell r="G1116" t="str">
            <v>HT-F3360-NSD02A</v>
          </cell>
          <cell r="H1116">
            <v>1</v>
          </cell>
          <cell r="I1116">
            <v>323</v>
          </cell>
          <cell r="J1116" t="str">
            <v>2-16GB DDS-2/DAT</v>
          </cell>
          <cell r="K1116">
            <v>290</v>
          </cell>
        </row>
        <row r="1117">
          <cell r="B1117" t="str">
            <v/>
          </cell>
          <cell r="G1117" t="str">
            <v>HT-F3360-CN2</v>
          </cell>
          <cell r="H1117">
            <v>1</v>
          </cell>
          <cell r="I1117">
            <v>323</v>
          </cell>
          <cell r="J1117" t="str">
            <v>Xｺﾝｿｰﾙ</v>
          </cell>
          <cell r="K1117">
            <v>264</v>
          </cell>
        </row>
        <row r="1118">
          <cell r="B1118" t="str">
            <v/>
          </cell>
          <cell r="G1118" t="str">
            <v>HT-4496-E2J</v>
          </cell>
          <cell r="H1118">
            <v>1</v>
          </cell>
          <cell r="I1118">
            <v>323</v>
          </cell>
          <cell r="J1118" t="str">
            <v>15ｲﾝﾁﾓﾆﾀ</v>
          </cell>
          <cell r="K1118">
            <v>62</v>
          </cell>
        </row>
        <row r="1119">
          <cell r="B1119" t="str">
            <v/>
          </cell>
          <cell r="G1119" t="str">
            <v>RT-11D11-X01</v>
          </cell>
          <cell r="H1119">
            <v>1</v>
          </cell>
          <cell r="I1119">
            <v>333</v>
          </cell>
          <cell r="J1119" t="str">
            <v>HP-UX10.20</v>
          </cell>
          <cell r="K1119">
            <v>0</v>
          </cell>
        </row>
        <row r="1120">
          <cell r="G1120" t="str">
            <v/>
          </cell>
          <cell r="J1120" t="str">
            <v/>
          </cell>
        </row>
        <row r="1121">
          <cell r="B1121" t="str">
            <v>VR380-1</v>
          </cell>
          <cell r="C1121" t="str">
            <v>標準ｼｽﾃﾑｾｯﾄ</v>
          </cell>
          <cell r="D1121" t="str">
            <v>VR380標準ｼｽﾃﾑｾｯﾄ1</v>
          </cell>
          <cell r="E1121" t="str">
            <v>A</v>
          </cell>
          <cell r="F1121">
            <v>1</v>
          </cell>
          <cell r="J1121" t="str">
            <v>合計</v>
          </cell>
          <cell r="K1121">
            <v>16010</v>
          </cell>
        </row>
        <row r="1122">
          <cell r="B1122" t="str">
            <v/>
          </cell>
          <cell r="G1122" t="str">
            <v xml:space="preserve">HT-3360-VR38A    </v>
          </cell>
          <cell r="H1122">
            <v>1</v>
          </cell>
          <cell r="I1122">
            <v>323</v>
          </cell>
          <cell r="J1122" t="str">
            <v>VR380 ﾎﾝﾀｲ</v>
          </cell>
          <cell r="K1122">
            <v>14374</v>
          </cell>
        </row>
        <row r="1123">
          <cell r="B1123" t="str">
            <v/>
          </cell>
          <cell r="G1123" t="str">
            <v>HT-F3360-RM04N</v>
          </cell>
          <cell r="H1123">
            <v>1</v>
          </cell>
          <cell r="I1123">
            <v>323</v>
          </cell>
          <cell r="J1123" t="str">
            <v>256MB ﾒﾓﾘ</v>
          </cell>
          <cell r="K1123">
            <v>703</v>
          </cell>
        </row>
        <row r="1124">
          <cell r="B1124" t="str">
            <v/>
          </cell>
          <cell r="G1124" t="str">
            <v>HT-F3360-RH04</v>
          </cell>
          <cell r="H1124">
            <v>1</v>
          </cell>
          <cell r="I1124">
            <v>323</v>
          </cell>
          <cell r="J1124" t="str">
            <v>FW HD 4GB</v>
          </cell>
          <cell r="K1124">
            <v>229</v>
          </cell>
        </row>
        <row r="1125">
          <cell r="B1125" t="str">
            <v/>
          </cell>
          <cell r="G1125" t="str">
            <v>HT-F3360-NSC03N</v>
          </cell>
          <cell r="H1125">
            <v>1</v>
          </cell>
          <cell r="I1125">
            <v>323</v>
          </cell>
          <cell r="J1125" t="str">
            <v>12xCD-ROM</v>
          </cell>
          <cell r="K1125">
            <v>88</v>
          </cell>
        </row>
        <row r="1126">
          <cell r="B1126" t="str">
            <v/>
          </cell>
          <cell r="G1126" t="str">
            <v>HT-F3360-NSD02A</v>
          </cell>
          <cell r="H1126">
            <v>1</v>
          </cell>
          <cell r="I1126">
            <v>323</v>
          </cell>
          <cell r="J1126" t="str">
            <v>2-16GB DDS-2/DAT</v>
          </cell>
          <cell r="K1126">
            <v>290</v>
          </cell>
        </row>
        <row r="1127">
          <cell r="B1127" t="str">
            <v/>
          </cell>
          <cell r="G1127" t="str">
            <v>HT-F3360-CN2</v>
          </cell>
          <cell r="H1127">
            <v>1</v>
          </cell>
          <cell r="I1127">
            <v>323</v>
          </cell>
          <cell r="J1127" t="str">
            <v>Xｺﾝｿｰﾙ</v>
          </cell>
          <cell r="K1127">
            <v>264</v>
          </cell>
        </row>
        <row r="1128">
          <cell r="B1128" t="str">
            <v/>
          </cell>
          <cell r="G1128" t="str">
            <v>HT-4496-E2J</v>
          </cell>
          <cell r="H1128">
            <v>1</v>
          </cell>
          <cell r="I1128">
            <v>323</v>
          </cell>
          <cell r="J1128" t="str">
            <v>15ｲﾝﾁﾓﾆﾀ</v>
          </cell>
          <cell r="K1128">
            <v>62</v>
          </cell>
        </row>
        <row r="1129">
          <cell r="B1129" t="str">
            <v/>
          </cell>
          <cell r="G1129" t="str">
            <v>RT-11D11-X01</v>
          </cell>
          <cell r="H1129">
            <v>1</v>
          </cell>
          <cell r="I1129">
            <v>333</v>
          </cell>
          <cell r="J1129" t="str">
            <v>HP-UX10.20</v>
          </cell>
          <cell r="K1129">
            <v>0</v>
          </cell>
        </row>
        <row r="1130">
          <cell r="B1130" t="str">
            <v/>
          </cell>
        </row>
        <row r="1131">
          <cell r="B1131" t="str">
            <v>VR400</v>
          </cell>
          <cell r="C1131" t="str">
            <v>標準ｼｽﾃﾑｾｯﾄ</v>
          </cell>
          <cell r="D1131" t="str">
            <v>VR400標準ｾｯﾄ1</v>
          </cell>
          <cell r="E1131" t="str">
            <v>A</v>
          </cell>
          <cell r="F1131">
            <v>1</v>
          </cell>
          <cell r="G1131" t="str">
            <v/>
          </cell>
          <cell r="J1131" t="str">
            <v>合計</v>
          </cell>
          <cell r="K1131">
            <v>10033.4</v>
          </cell>
        </row>
        <row r="1132">
          <cell r="B1132" t="str">
            <v/>
          </cell>
          <cell r="G1132" t="str">
            <v>HT-3360-VR40A</v>
          </cell>
          <cell r="H1132" t="str">
            <v>１</v>
          </cell>
          <cell r="I1132">
            <v>323</v>
          </cell>
          <cell r="J1132" t="str">
            <v>VR400B 128MB</v>
          </cell>
          <cell r="K1132">
            <v>9070</v>
          </cell>
        </row>
        <row r="1133">
          <cell r="B1133" t="str">
            <v/>
          </cell>
          <cell r="G1133" t="str">
            <v>HT-F3360-RH02</v>
          </cell>
          <cell r="H1133">
            <v>2</v>
          </cell>
          <cell r="I1133">
            <v>323</v>
          </cell>
          <cell r="J1133" t="str">
            <v>FW HD 2GB</v>
          </cell>
          <cell r="K1133">
            <v>596</v>
          </cell>
        </row>
        <row r="1134">
          <cell r="B1134" t="str">
            <v/>
          </cell>
          <cell r="G1134" t="str">
            <v>HT-F3360-NSD01</v>
          </cell>
          <cell r="H1134" t="str">
            <v>１</v>
          </cell>
          <cell r="I1134">
            <v>323</v>
          </cell>
          <cell r="J1134" t="str">
            <v>2-8 DAT</v>
          </cell>
          <cell r="K1134">
            <v>278</v>
          </cell>
        </row>
        <row r="1135">
          <cell r="B1135" t="str">
            <v/>
          </cell>
          <cell r="G1135" t="str">
            <v>HT-F3360-RCN1</v>
          </cell>
          <cell r="H1135" t="str">
            <v>１</v>
          </cell>
          <cell r="I1135">
            <v>323</v>
          </cell>
          <cell r="J1135" t="str">
            <v>VRﾖｳ ｺﾝｿｰﾙ</v>
          </cell>
          <cell r="K1135">
            <v>89.4</v>
          </cell>
        </row>
        <row r="1136">
          <cell r="B1136" t="str">
            <v/>
          </cell>
          <cell r="G1136" t="str">
            <v>RT-11B11-X01</v>
          </cell>
          <cell r="H1136" t="str">
            <v>１</v>
          </cell>
          <cell r="I1136">
            <v>333</v>
          </cell>
          <cell r="J1136" t="str">
            <v>HP-UX10.01</v>
          </cell>
          <cell r="K1136">
            <v>0</v>
          </cell>
        </row>
        <row r="1137">
          <cell r="B1137" t="str">
            <v/>
          </cell>
          <cell r="G1137" t="str">
            <v/>
          </cell>
          <cell r="J1137" t="str">
            <v/>
          </cell>
        </row>
        <row r="1138">
          <cell r="B1138" t="str">
            <v>VR400B</v>
          </cell>
          <cell r="C1138" t="str">
            <v>標準ｼｽﾃﾑｾｯﾄ</v>
          </cell>
          <cell r="D1138" t="str">
            <v>VR400B標準ｾｯﾄ1</v>
          </cell>
          <cell r="E1138" t="str">
            <v>A</v>
          </cell>
          <cell r="F1138">
            <v>1</v>
          </cell>
          <cell r="G1138" t="str">
            <v/>
          </cell>
          <cell r="J1138" t="str">
            <v>合計</v>
          </cell>
          <cell r="K1138">
            <v>10104</v>
          </cell>
        </row>
        <row r="1139">
          <cell r="B1139" t="str">
            <v/>
          </cell>
          <cell r="G1139" t="str">
            <v>HT-3360-VR40B</v>
          </cell>
          <cell r="H1139" t="str">
            <v>１</v>
          </cell>
          <cell r="I1139">
            <v>323</v>
          </cell>
          <cell r="J1139" t="str">
            <v>VR400B 128MB</v>
          </cell>
          <cell r="K1139">
            <v>9070</v>
          </cell>
        </row>
        <row r="1140">
          <cell r="B1140" t="str">
            <v/>
          </cell>
          <cell r="G1140" t="str">
            <v>HT-F3360-RH04</v>
          </cell>
          <cell r="H1140" t="str">
            <v>１</v>
          </cell>
          <cell r="I1140">
            <v>323</v>
          </cell>
          <cell r="J1140" t="str">
            <v>FW HD 4GB</v>
          </cell>
          <cell r="K1140">
            <v>468</v>
          </cell>
        </row>
        <row r="1141">
          <cell r="B1141" t="str">
            <v/>
          </cell>
          <cell r="G1141" t="str">
            <v>HT-F3360-NSD01</v>
          </cell>
          <cell r="H1141" t="str">
            <v>１</v>
          </cell>
          <cell r="I1141">
            <v>323</v>
          </cell>
          <cell r="J1141" t="str">
            <v>2-8 DAT</v>
          </cell>
          <cell r="K1141">
            <v>278</v>
          </cell>
        </row>
        <row r="1142">
          <cell r="B1142" t="str">
            <v/>
          </cell>
          <cell r="G1142" t="str">
            <v>HT-F3360-RCN2</v>
          </cell>
          <cell r="H1142" t="str">
            <v>１</v>
          </cell>
          <cell r="I1142">
            <v>323</v>
          </cell>
          <cell r="J1142" t="str">
            <v>Xｺﾝｿｰﾙ</v>
          </cell>
          <cell r="K1142">
            <v>288</v>
          </cell>
        </row>
        <row r="1143">
          <cell r="B1143" t="str">
            <v/>
          </cell>
          <cell r="G1143" t="str">
            <v>RT-11B11-X01</v>
          </cell>
          <cell r="H1143" t="str">
            <v>１</v>
          </cell>
          <cell r="I1143">
            <v>333</v>
          </cell>
          <cell r="J1143" t="str">
            <v>HP-UX10.01</v>
          </cell>
          <cell r="K1143">
            <v>0</v>
          </cell>
        </row>
        <row r="1144">
          <cell r="B1144" t="str">
            <v/>
          </cell>
          <cell r="G1144" t="str">
            <v/>
          </cell>
          <cell r="J1144" t="str">
            <v/>
          </cell>
        </row>
        <row r="1145">
          <cell r="B1145" t="str">
            <v>VR400B-3</v>
          </cell>
          <cell r="C1145" t="str">
            <v>標準ｼｽﾃﾑｾｯﾄ</v>
          </cell>
          <cell r="D1145" t="str">
            <v>VR400B標準ｾｯﾄ3</v>
          </cell>
          <cell r="E1145" t="str">
            <v>A</v>
          </cell>
          <cell r="F1145">
            <v>1</v>
          </cell>
          <cell r="G1145" t="str">
            <v/>
          </cell>
          <cell r="J1145" t="str">
            <v>合計</v>
          </cell>
          <cell r="K1145">
            <v>10104</v>
          </cell>
        </row>
        <row r="1146">
          <cell r="B1146" t="str">
            <v/>
          </cell>
          <cell r="G1146" t="str">
            <v>HT-3360-VR40C</v>
          </cell>
          <cell r="H1146" t="str">
            <v>１</v>
          </cell>
          <cell r="I1146">
            <v>323</v>
          </cell>
          <cell r="J1146" t="str">
            <v>VR400B 128MB</v>
          </cell>
          <cell r="K1146">
            <v>9070</v>
          </cell>
        </row>
        <row r="1147">
          <cell r="B1147" t="str">
            <v/>
          </cell>
          <cell r="G1147" t="str">
            <v>HT-F3360-RH04</v>
          </cell>
          <cell r="H1147" t="str">
            <v>１</v>
          </cell>
          <cell r="I1147">
            <v>323</v>
          </cell>
          <cell r="J1147" t="str">
            <v>FW HD 4GB</v>
          </cell>
          <cell r="K1147">
            <v>468</v>
          </cell>
        </row>
        <row r="1148">
          <cell r="B1148" t="str">
            <v/>
          </cell>
          <cell r="G1148" t="str">
            <v>HT-F3360-NSD01</v>
          </cell>
          <cell r="H1148" t="str">
            <v>１</v>
          </cell>
          <cell r="I1148">
            <v>323</v>
          </cell>
          <cell r="J1148" t="str">
            <v>2-8 DAT</v>
          </cell>
          <cell r="K1148">
            <v>278</v>
          </cell>
        </row>
        <row r="1149">
          <cell r="B1149" t="str">
            <v/>
          </cell>
          <cell r="G1149" t="str">
            <v>HT-F3360-RCN2</v>
          </cell>
          <cell r="H1149" t="str">
            <v>１</v>
          </cell>
          <cell r="I1149">
            <v>323</v>
          </cell>
          <cell r="J1149" t="str">
            <v>Xｺﾝｿｰﾙ</v>
          </cell>
          <cell r="K1149">
            <v>288</v>
          </cell>
        </row>
        <row r="1150">
          <cell r="B1150" t="str">
            <v/>
          </cell>
          <cell r="G1150" t="str">
            <v>RT-11B11-X01</v>
          </cell>
          <cell r="H1150" t="str">
            <v>１</v>
          </cell>
          <cell r="I1150">
            <v>333</v>
          </cell>
          <cell r="J1150" t="str">
            <v>HP-UX10.01</v>
          </cell>
          <cell r="K1150">
            <v>0</v>
          </cell>
        </row>
        <row r="1151">
          <cell r="B1151" t="str">
            <v/>
          </cell>
          <cell r="G1151" t="str">
            <v/>
          </cell>
          <cell r="J1151" t="str">
            <v/>
          </cell>
        </row>
        <row r="1152">
          <cell r="B1152" t="str">
            <v>VR400B-4</v>
          </cell>
          <cell r="C1152" t="str">
            <v>標準ｼｽﾃﾑｾｯﾄ</v>
          </cell>
          <cell r="D1152" t="str">
            <v>VR400B標準ｾｯﾄ4</v>
          </cell>
          <cell r="E1152" t="str">
            <v>A</v>
          </cell>
          <cell r="F1152">
            <v>1</v>
          </cell>
          <cell r="G1152" t="str">
            <v/>
          </cell>
          <cell r="J1152" t="str">
            <v>合計</v>
          </cell>
          <cell r="K1152">
            <v>10104</v>
          </cell>
        </row>
        <row r="1153">
          <cell r="B1153" t="str">
            <v/>
          </cell>
          <cell r="G1153" t="str">
            <v>HT-3360-VR40C</v>
          </cell>
          <cell r="H1153" t="str">
            <v>１</v>
          </cell>
          <cell r="I1153">
            <v>323</v>
          </cell>
          <cell r="J1153" t="str">
            <v>VR400B 128MB</v>
          </cell>
          <cell r="K1153">
            <v>9070</v>
          </cell>
        </row>
        <row r="1154">
          <cell r="B1154" t="str">
            <v/>
          </cell>
          <cell r="G1154" t="str">
            <v>HT-F3360-RH04</v>
          </cell>
          <cell r="H1154" t="str">
            <v>１</v>
          </cell>
          <cell r="I1154">
            <v>323</v>
          </cell>
          <cell r="J1154" t="str">
            <v>FW HD 4GB</v>
          </cell>
          <cell r="K1154">
            <v>468</v>
          </cell>
        </row>
        <row r="1155">
          <cell r="B1155" t="str">
            <v/>
          </cell>
          <cell r="G1155" t="str">
            <v>HT-F3360-NSD01</v>
          </cell>
          <cell r="H1155" t="str">
            <v>１</v>
          </cell>
          <cell r="I1155">
            <v>323</v>
          </cell>
          <cell r="J1155" t="str">
            <v>2-8 DAT</v>
          </cell>
          <cell r="K1155">
            <v>278</v>
          </cell>
        </row>
        <row r="1156">
          <cell r="B1156" t="str">
            <v/>
          </cell>
          <cell r="G1156" t="str">
            <v>HT-F3360-CN1</v>
          </cell>
          <cell r="H1156">
            <v>1</v>
          </cell>
          <cell r="I1156">
            <v>323</v>
          </cell>
          <cell r="J1156" t="str">
            <v>Xｺﾝｿｰﾙ</v>
          </cell>
          <cell r="K1156">
            <v>226</v>
          </cell>
        </row>
        <row r="1157">
          <cell r="B1157" t="str">
            <v/>
          </cell>
          <cell r="G1157" t="str">
            <v>HT-4496-E2J</v>
          </cell>
          <cell r="H1157">
            <v>1</v>
          </cell>
          <cell r="I1157">
            <v>323</v>
          </cell>
          <cell r="J1157" t="str">
            <v>15ｲﾝﾁﾓﾆﾀ</v>
          </cell>
          <cell r="K1157">
            <v>62</v>
          </cell>
        </row>
        <row r="1158">
          <cell r="B1158" t="str">
            <v/>
          </cell>
          <cell r="G1158" t="str">
            <v>RT-11B11-X01</v>
          </cell>
          <cell r="H1158" t="str">
            <v>１</v>
          </cell>
          <cell r="I1158">
            <v>333</v>
          </cell>
          <cell r="J1158" t="str">
            <v>HP-UX10.01</v>
          </cell>
          <cell r="K1158">
            <v>0</v>
          </cell>
        </row>
        <row r="1159">
          <cell r="B1159" t="str">
            <v/>
          </cell>
          <cell r="G1159" t="str">
            <v/>
          </cell>
          <cell r="J1159" t="str">
            <v/>
          </cell>
        </row>
        <row r="1160">
          <cell r="B1160" t="str">
            <v>VR410</v>
          </cell>
          <cell r="C1160" t="str">
            <v>標準ｼｽﾃﾑｾｯﾄ</v>
          </cell>
          <cell r="D1160" t="str">
            <v>VR410標準ｾｯﾄ1</v>
          </cell>
          <cell r="E1160" t="str">
            <v>A</v>
          </cell>
          <cell r="F1160">
            <v>1</v>
          </cell>
          <cell r="G1160" t="str">
            <v/>
          </cell>
          <cell r="J1160" t="str">
            <v>合計</v>
          </cell>
          <cell r="K1160">
            <v>11216</v>
          </cell>
        </row>
        <row r="1161">
          <cell r="B1161" t="str">
            <v/>
          </cell>
          <cell r="G1161" t="str">
            <v>HT-3360-VR41A</v>
          </cell>
          <cell r="H1161" t="str">
            <v>１</v>
          </cell>
          <cell r="I1161">
            <v>323</v>
          </cell>
          <cell r="J1161" t="str">
            <v>VR410 128MB ﾎﾝﾀｲ</v>
          </cell>
          <cell r="K1161">
            <v>10182</v>
          </cell>
        </row>
        <row r="1162">
          <cell r="B1162" t="str">
            <v/>
          </cell>
          <cell r="G1162" t="str">
            <v>HT-F3360-RH04</v>
          </cell>
          <cell r="H1162" t="str">
            <v>１</v>
          </cell>
          <cell r="I1162">
            <v>323</v>
          </cell>
          <cell r="J1162" t="str">
            <v>ﾅｲｿﾞｳ F/W SCSIﾃﾞｨｽｸ 4GB</v>
          </cell>
          <cell r="K1162">
            <v>468</v>
          </cell>
        </row>
        <row r="1163">
          <cell r="B1163" t="str">
            <v/>
          </cell>
          <cell r="G1163" t="str">
            <v>HT-F3360-RCN2</v>
          </cell>
          <cell r="H1163" t="str">
            <v>１</v>
          </cell>
          <cell r="I1163">
            <v>323</v>
          </cell>
          <cell r="J1163" t="str">
            <v>ｼｽﾃﾑXｺﾝｿｰﾙ</v>
          </cell>
          <cell r="K1163">
            <v>288</v>
          </cell>
        </row>
        <row r="1164">
          <cell r="B1164" t="str">
            <v/>
          </cell>
          <cell r="G1164" t="str">
            <v>HT-F3360-NSD01</v>
          </cell>
          <cell r="H1164" t="str">
            <v>１</v>
          </cell>
          <cell r="I1164">
            <v>323</v>
          </cell>
          <cell r="J1164" t="str">
            <v>ﾅｲｿﾞｳ 2-8GB DAT</v>
          </cell>
          <cell r="K1164">
            <v>278</v>
          </cell>
        </row>
        <row r="1165">
          <cell r="B1165" t="str">
            <v/>
          </cell>
          <cell r="G1165" t="str">
            <v>RT-11B11-X01</v>
          </cell>
          <cell r="H1165" t="str">
            <v>１</v>
          </cell>
          <cell r="I1165">
            <v>333</v>
          </cell>
          <cell r="J1165" t="str">
            <v>HP-UX10.01ｲﾝｽﾄｰﾙ</v>
          </cell>
          <cell r="K1165">
            <v>0</v>
          </cell>
        </row>
        <row r="1166">
          <cell r="B1166" t="str">
            <v/>
          </cell>
          <cell r="G1166" t="str">
            <v/>
          </cell>
          <cell r="J1166" t="str">
            <v/>
          </cell>
        </row>
        <row r="1167">
          <cell r="B1167" t="str">
            <v>VR410-2</v>
          </cell>
          <cell r="C1167" t="str">
            <v>標準ｼｽﾃﾑｾｯﾄ</v>
          </cell>
          <cell r="D1167" t="str">
            <v>VR410標準ｾｯﾄ2</v>
          </cell>
          <cell r="E1167" t="str">
            <v>A</v>
          </cell>
          <cell r="F1167">
            <v>1</v>
          </cell>
          <cell r="G1167" t="str">
            <v/>
          </cell>
          <cell r="J1167" t="str">
            <v>合計</v>
          </cell>
          <cell r="K1167">
            <v>11216</v>
          </cell>
        </row>
        <row r="1168">
          <cell r="B1168" t="str">
            <v/>
          </cell>
          <cell r="G1168" t="str">
            <v>HT-3360-VR41B</v>
          </cell>
          <cell r="H1168" t="str">
            <v>１</v>
          </cell>
          <cell r="I1168">
            <v>323</v>
          </cell>
          <cell r="J1168" t="str">
            <v>VR410 128MB ﾎﾝﾀｲ</v>
          </cell>
          <cell r="K1168">
            <v>10182</v>
          </cell>
        </row>
        <row r="1169">
          <cell r="B1169" t="str">
            <v/>
          </cell>
          <cell r="G1169" t="str">
            <v>HT-F3360-RH04</v>
          </cell>
          <cell r="H1169" t="str">
            <v>１</v>
          </cell>
          <cell r="I1169">
            <v>323</v>
          </cell>
          <cell r="J1169" t="str">
            <v>ﾅｲｿﾞｳ F/W SCSIﾃﾞｨｽｸ 4GB</v>
          </cell>
          <cell r="K1169">
            <v>468</v>
          </cell>
        </row>
        <row r="1170">
          <cell r="B1170" t="str">
            <v/>
          </cell>
          <cell r="G1170" t="str">
            <v>HT-F3360-RCN2</v>
          </cell>
          <cell r="H1170" t="str">
            <v>１</v>
          </cell>
          <cell r="I1170">
            <v>323</v>
          </cell>
          <cell r="J1170" t="str">
            <v>ｼｽﾃﾑXｺﾝｿｰﾙ</v>
          </cell>
          <cell r="K1170">
            <v>288</v>
          </cell>
        </row>
        <row r="1171">
          <cell r="B1171" t="str">
            <v/>
          </cell>
          <cell r="G1171" t="str">
            <v>HT-F3360-NSD01</v>
          </cell>
          <cell r="H1171" t="str">
            <v>１</v>
          </cell>
          <cell r="I1171">
            <v>323</v>
          </cell>
          <cell r="J1171" t="str">
            <v>ﾅｲｿﾞｳ 2-8GB DAT</v>
          </cell>
          <cell r="K1171">
            <v>278</v>
          </cell>
        </row>
        <row r="1172">
          <cell r="B1172" t="str">
            <v/>
          </cell>
          <cell r="G1172" t="str">
            <v>RT-11B11-X01</v>
          </cell>
          <cell r="H1172" t="str">
            <v>１</v>
          </cell>
          <cell r="I1172">
            <v>333</v>
          </cell>
          <cell r="J1172" t="str">
            <v>HP-UX10.01ｲﾝｽﾄｰﾙ</v>
          </cell>
          <cell r="K1172">
            <v>0</v>
          </cell>
        </row>
        <row r="1173">
          <cell r="B1173" t="str">
            <v/>
          </cell>
          <cell r="G1173" t="str">
            <v/>
          </cell>
          <cell r="J1173" t="str">
            <v/>
          </cell>
        </row>
        <row r="1174">
          <cell r="B1174" t="str">
            <v>VR410-3</v>
          </cell>
          <cell r="C1174" t="str">
            <v>標準ｼｽﾃﾑｾｯﾄ</v>
          </cell>
          <cell r="D1174" t="str">
            <v>VR410標準ｾｯﾄ3</v>
          </cell>
          <cell r="E1174" t="str">
            <v>A</v>
          </cell>
          <cell r="F1174">
            <v>1</v>
          </cell>
          <cell r="G1174" t="str">
            <v/>
          </cell>
          <cell r="J1174" t="str">
            <v>合計</v>
          </cell>
          <cell r="K1174">
            <v>8469</v>
          </cell>
        </row>
        <row r="1175">
          <cell r="B1175" t="str">
            <v/>
          </cell>
          <cell r="G1175" t="str">
            <v>HT-3360-VR41B</v>
          </cell>
          <cell r="H1175" t="str">
            <v>１</v>
          </cell>
          <cell r="I1175">
            <v>323</v>
          </cell>
          <cell r="J1175" t="str">
            <v>VR410 128MB ﾎﾝﾀｲ</v>
          </cell>
          <cell r="K1175">
            <v>7538</v>
          </cell>
        </row>
        <row r="1176">
          <cell r="B1176" t="str">
            <v/>
          </cell>
          <cell r="G1176" t="str">
            <v>HT-F3360-RH04</v>
          </cell>
          <cell r="H1176" t="str">
            <v>１</v>
          </cell>
          <cell r="I1176">
            <v>323</v>
          </cell>
          <cell r="J1176" t="str">
            <v>ﾅｲｿﾞｳ F/W SCSIﾃﾞｨｽｸ 4GB</v>
          </cell>
          <cell r="K1176">
            <v>365</v>
          </cell>
        </row>
        <row r="1177">
          <cell r="B1177" t="str">
            <v/>
          </cell>
          <cell r="G1177" t="str">
            <v>HT-F3360-NSD01</v>
          </cell>
          <cell r="H1177" t="str">
            <v>１</v>
          </cell>
          <cell r="I1177">
            <v>323</v>
          </cell>
          <cell r="J1177" t="str">
            <v>ﾅｲｿﾞｳ 2-8GB DAT</v>
          </cell>
          <cell r="K1177">
            <v>278</v>
          </cell>
        </row>
        <row r="1178">
          <cell r="B1178" t="str">
            <v/>
          </cell>
          <cell r="G1178" t="str">
            <v>HT-F3360-CN1</v>
          </cell>
          <cell r="H1178">
            <v>1</v>
          </cell>
          <cell r="I1178">
            <v>323</v>
          </cell>
          <cell r="J1178" t="str">
            <v>Xｺﾝｿｰﾙ</v>
          </cell>
          <cell r="K1178">
            <v>226</v>
          </cell>
        </row>
        <row r="1179">
          <cell r="B1179" t="str">
            <v/>
          </cell>
          <cell r="G1179" t="str">
            <v>HT-4496-E2J</v>
          </cell>
          <cell r="H1179">
            <v>1</v>
          </cell>
          <cell r="I1179">
            <v>323</v>
          </cell>
          <cell r="J1179" t="str">
            <v>15ｲﾝﾁﾓﾆﾀ</v>
          </cell>
          <cell r="K1179">
            <v>62</v>
          </cell>
        </row>
        <row r="1180">
          <cell r="B1180" t="str">
            <v/>
          </cell>
          <cell r="G1180" t="str">
            <v>RT-11B11-X01</v>
          </cell>
          <cell r="H1180" t="str">
            <v>１</v>
          </cell>
          <cell r="I1180">
            <v>333</v>
          </cell>
          <cell r="J1180" t="str">
            <v>HP-UX10.01ｲﾝｽﾄｰﾙ</v>
          </cell>
          <cell r="K1180">
            <v>0</v>
          </cell>
        </row>
        <row r="1181">
          <cell r="B1181" t="str">
            <v/>
          </cell>
          <cell r="G1181" t="str">
            <v/>
          </cell>
          <cell r="J1181" t="str">
            <v/>
          </cell>
        </row>
        <row r="1182">
          <cell r="B1182" t="str">
            <v>VR410-4</v>
          </cell>
          <cell r="C1182" t="str">
            <v>標準ｼｽﾃﾑｾｯﾄ</v>
          </cell>
          <cell r="D1182" t="str">
            <v>VR410標準ｾｯﾄ4</v>
          </cell>
          <cell r="E1182" t="str">
            <v>A</v>
          </cell>
          <cell r="F1182">
            <v>1</v>
          </cell>
          <cell r="G1182" t="str">
            <v/>
          </cell>
          <cell r="J1182" t="str">
            <v>合計</v>
          </cell>
          <cell r="K1182">
            <v>7775</v>
          </cell>
        </row>
        <row r="1183">
          <cell r="B1183" t="str">
            <v/>
          </cell>
          <cell r="G1183" t="str">
            <v>HT-3360-VR41B</v>
          </cell>
          <cell r="H1183">
            <v>1</v>
          </cell>
          <cell r="I1183">
            <v>323</v>
          </cell>
          <cell r="J1183" t="str">
            <v>VR410 128MB ﾎﾝﾀｲ</v>
          </cell>
          <cell r="K1183">
            <v>6904</v>
          </cell>
        </row>
        <row r="1184">
          <cell r="B1184" t="str">
            <v/>
          </cell>
          <cell r="G1184" t="str">
            <v>HT-F3360-RH04</v>
          </cell>
          <cell r="H1184">
            <v>1</v>
          </cell>
          <cell r="I1184">
            <v>323</v>
          </cell>
          <cell r="J1184" t="str">
            <v>ﾅｲｿﾞｳ F/W SCSIﾃﾞｨｽｸ 4GB</v>
          </cell>
          <cell r="K1184">
            <v>324</v>
          </cell>
        </row>
        <row r="1185">
          <cell r="B1185" t="str">
            <v/>
          </cell>
          <cell r="G1185" t="str">
            <v>HT-F3360-NSD02A</v>
          </cell>
          <cell r="H1185">
            <v>1</v>
          </cell>
          <cell r="I1185">
            <v>323</v>
          </cell>
          <cell r="J1185" t="str">
            <v>2-16GB DDS-2/DAT</v>
          </cell>
          <cell r="K1185">
            <v>259</v>
          </cell>
        </row>
        <row r="1186">
          <cell r="B1186" t="str">
            <v/>
          </cell>
          <cell r="G1186" t="str">
            <v>HT-F3360-CN1</v>
          </cell>
          <cell r="H1186">
            <v>1</v>
          </cell>
          <cell r="I1186">
            <v>323</v>
          </cell>
          <cell r="J1186" t="str">
            <v>Xｺﾝｿｰﾙ</v>
          </cell>
          <cell r="K1186">
            <v>226</v>
          </cell>
        </row>
        <row r="1187">
          <cell r="B1187" t="str">
            <v/>
          </cell>
          <cell r="G1187" t="str">
            <v>HT-4496-E2J</v>
          </cell>
          <cell r="H1187">
            <v>1</v>
          </cell>
          <cell r="I1187">
            <v>323</v>
          </cell>
          <cell r="J1187" t="str">
            <v>15ｲﾝﾁﾓﾆﾀ</v>
          </cell>
          <cell r="K1187">
            <v>62</v>
          </cell>
        </row>
        <row r="1188">
          <cell r="B1188" t="str">
            <v/>
          </cell>
          <cell r="G1188" t="str">
            <v>RT-11D11-X01</v>
          </cell>
          <cell r="H1188">
            <v>1</v>
          </cell>
          <cell r="I1188">
            <v>333</v>
          </cell>
          <cell r="J1188" t="str">
            <v>HP-UX10.20ｲﾝｽﾄｰﾙ</v>
          </cell>
          <cell r="K1188">
            <v>0</v>
          </cell>
        </row>
        <row r="1189">
          <cell r="B1189" t="str">
            <v/>
          </cell>
          <cell r="G1189" t="str">
            <v/>
          </cell>
          <cell r="J1189" t="str">
            <v/>
          </cell>
        </row>
        <row r="1190">
          <cell r="B1190" t="str">
            <v>VR420</v>
          </cell>
          <cell r="C1190" t="str">
            <v>標準ｼｽﾃﾑｾｯﾄ</v>
          </cell>
          <cell r="D1190" t="str">
            <v>VR420標準ｾｯﾄ</v>
          </cell>
          <cell r="E1190" t="str">
            <v>A</v>
          </cell>
          <cell r="F1190">
            <v>1</v>
          </cell>
          <cell r="G1190" t="str">
            <v/>
          </cell>
          <cell r="J1190" t="str">
            <v>合計</v>
          </cell>
          <cell r="K1190">
            <v>12263</v>
          </cell>
        </row>
        <row r="1191">
          <cell r="B1191" t="str">
            <v/>
          </cell>
          <cell r="G1191" t="str">
            <v>HT-3360-VR42</v>
          </cell>
          <cell r="H1191" t="str">
            <v>１</v>
          </cell>
          <cell r="I1191">
            <v>323</v>
          </cell>
          <cell r="J1191" t="str">
            <v>VR420 128MB</v>
          </cell>
          <cell r="K1191">
            <v>11229</v>
          </cell>
        </row>
        <row r="1192">
          <cell r="B1192" t="str">
            <v/>
          </cell>
          <cell r="G1192" t="str">
            <v>HT-F3360-RH04</v>
          </cell>
          <cell r="H1192" t="str">
            <v>１</v>
          </cell>
          <cell r="I1192">
            <v>323</v>
          </cell>
          <cell r="J1192" t="str">
            <v>FW HD 4GB</v>
          </cell>
          <cell r="K1192">
            <v>468</v>
          </cell>
        </row>
        <row r="1193">
          <cell r="B1193" t="str">
            <v/>
          </cell>
          <cell r="G1193" t="str">
            <v>HT-F3360-NSD01</v>
          </cell>
          <cell r="H1193" t="str">
            <v>１</v>
          </cell>
          <cell r="I1193">
            <v>323</v>
          </cell>
          <cell r="J1193" t="str">
            <v>2-8 DAT</v>
          </cell>
          <cell r="K1193">
            <v>278</v>
          </cell>
        </row>
        <row r="1194">
          <cell r="B1194" t="str">
            <v/>
          </cell>
          <cell r="G1194" t="str">
            <v>HT-F3360-RCN2</v>
          </cell>
          <cell r="H1194" t="str">
            <v>１</v>
          </cell>
          <cell r="I1194">
            <v>323</v>
          </cell>
          <cell r="J1194" t="str">
            <v>Xｺﾝｿｰﾙ</v>
          </cell>
          <cell r="K1194">
            <v>288</v>
          </cell>
        </row>
        <row r="1195">
          <cell r="B1195" t="str">
            <v/>
          </cell>
          <cell r="G1195" t="str">
            <v>RT-11B11-X01</v>
          </cell>
          <cell r="H1195" t="str">
            <v>１</v>
          </cell>
          <cell r="I1195">
            <v>333</v>
          </cell>
          <cell r="J1195" t="str">
            <v>HP-UX10.01</v>
          </cell>
          <cell r="K1195">
            <v>0</v>
          </cell>
        </row>
        <row r="1196">
          <cell r="B1196" t="str">
            <v/>
          </cell>
          <cell r="G1196" t="str">
            <v/>
          </cell>
          <cell r="J1196" t="str">
            <v/>
          </cell>
        </row>
        <row r="1197">
          <cell r="B1197" t="str">
            <v>VR420-2</v>
          </cell>
          <cell r="C1197" t="str">
            <v>標準ｼｽﾃﾑｾｯﾄ</v>
          </cell>
          <cell r="D1197" t="str">
            <v>VR420標準ｾｯﾄ2</v>
          </cell>
          <cell r="E1197" t="str">
            <v>A</v>
          </cell>
          <cell r="F1197">
            <v>1</v>
          </cell>
          <cell r="G1197" t="str">
            <v/>
          </cell>
          <cell r="J1197" t="str">
            <v>合計</v>
          </cell>
          <cell r="K1197">
            <v>9739</v>
          </cell>
        </row>
        <row r="1198">
          <cell r="B1198" t="str">
            <v/>
          </cell>
          <cell r="G1198" t="str">
            <v>HT-3360-VR42</v>
          </cell>
          <cell r="H1198" t="str">
            <v>１</v>
          </cell>
          <cell r="I1198">
            <v>323</v>
          </cell>
          <cell r="J1198" t="str">
            <v>VR420 128MB</v>
          </cell>
          <cell r="K1198">
            <v>8808</v>
          </cell>
        </row>
        <row r="1199">
          <cell r="B1199" t="str">
            <v/>
          </cell>
          <cell r="G1199" t="str">
            <v>HT-F3360-RH04</v>
          </cell>
          <cell r="H1199" t="str">
            <v>１</v>
          </cell>
          <cell r="I1199">
            <v>323</v>
          </cell>
          <cell r="J1199" t="str">
            <v>FW HD 4GB</v>
          </cell>
          <cell r="K1199">
            <v>365</v>
          </cell>
        </row>
        <row r="1200">
          <cell r="B1200" t="str">
            <v/>
          </cell>
          <cell r="G1200" t="str">
            <v>HT-F3360-NSD01</v>
          </cell>
          <cell r="H1200" t="str">
            <v>１</v>
          </cell>
          <cell r="I1200">
            <v>323</v>
          </cell>
          <cell r="J1200" t="str">
            <v>2-8 DAT</v>
          </cell>
          <cell r="K1200">
            <v>278</v>
          </cell>
        </row>
        <row r="1201">
          <cell r="B1201" t="str">
            <v/>
          </cell>
          <cell r="G1201" t="str">
            <v>HT-F3360-CN1</v>
          </cell>
          <cell r="H1201">
            <v>1</v>
          </cell>
          <cell r="I1201">
            <v>323</v>
          </cell>
          <cell r="J1201" t="str">
            <v>Xｺﾝｿｰﾙ</v>
          </cell>
          <cell r="K1201">
            <v>226</v>
          </cell>
        </row>
        <row r="1202">
          <cell r="B1202" t="str">
            <v/>
          </cell>
          <cell r="G1202" t="str">
            <v>HT-4496-E2J</v>
          </cell>
          <cell r="H1202">
            <v>1</v>
          </cell>
          <cell r="I1202">
            <v>323</v>
          </cell>
          <cell r="J1202" t="str">
            <v>15ｲﾝﾁﾓﾆﾀ</v>
          </cell>
          <cell r="K1202">
            <v>62</v>
          </cell>
        </row>
        <row r="1203">
          <cell r="B1203" t="str">
            <v/>
          </cell>
          <cell r="G1203" t="str">
            <v>RT-11B11-X01</v>
          </cell>
          <cell r="H1203" t="str">
            <v>１</v>
          </cell>
          <cell r="I1203">
            <v>333</v>
          </cell>
          <cell r="J1203" t="str">
            <v>HP-UX10.01</v>
          </cell>
          <cell r="K1203">
            <v>0</v>
          </cell>
        </row>
        <row r="1204">
          <cell r="B1204" t="str">
            <v/>
          </cell>
          <cell r="G1204" t="str">
            <v/>
          </cell>
          <cell r="J1204" t="str">
            <v/>
          </cell>
        </row>
        <row r="1205">
          <cell r="B1205" t="str">
            <v>VR420-3</v>
          </cell>
          <cell r="C1205" t="str">
            <v>標準ｼｽﾃﾑｾｯﾄ</v>
          </cell>
          <cell r="D1205" t="str">
            <v>VR420標準ｾｯﾄ3</v>
          </cell>
          <cell r="E1205" t="str">
            <v>A</v>
          </cell>
          <cell r="F1205">
            <v>1</v>
          </cell>
          <cell r="G1205" t="str">
            <v/>
          </cell>
          <cell r="J1205" t="str">
            <v>合計</v>
          </cell>
          <cell r="K1205">
            <v>8926</v>
          </cell>
        </row>
        <row r="1206">
          <cell r="B1206" t="str">
            <v/>
          </cell>
          <cell r="G1206" t="str">
            <v>HT-3360-VR42</v>
          </cell>
          <cell r="H1206">
            <v>1</v>
          </cell>
          <cell r="I1206">
            <v>323</v>
          </cell>
          <cell r="J1206" t="str">
            <v>VR420 128MB</v>
          </cell>
          <cell r="K1206">
            <v>8055</v>
          </cell>
        </row>
        <row r="1207">
          <cell r="B1207" t="str">
            <v/>
          </cell>
          <cell r="G1207" t="str">
            <v>HT-F3360-RH04</v>
          </cell>
          <cell r="H1207">
            <v>1</v>
          </cell>
          <cell r="I1207">
            <v>323</v>
          </cell>
          <cell r="J1207" t="str">
            <v>FW HD 4GB</v>
          </cell>
          <cell r="K1207">
            <v>324</v>
          </cell>
        </row>
        <row r="1208">
          <cell r="B1208" t="str">
            <v/>
          </cell>
          <cell r="G1208" t="str">
            <v>HT-F3360-NSD02A</v>
          </cell>
          <cell r="H1208">
            <v>1</v>
          </cell>
          <cell r="I1208">
            <v>323</v>
          </cell>
          <cell r="J1208" t="str">
            <v>2-16GB DDS-2/DAT</v>
          </cell>
          <cell r="K1208">
            <v>259</v>
          </cell>
        </row>
        <row r="1209">
          <cell r="B1209" t="str">
            <v/>
          </cell>
          <cell r="G1209" t="str">
            <v>HT-F3360-CN1</v>
          </cell>
          <cell r="H1209">
            <v>1</v>
          </cell>
          <cell r="I1209">
            <v>323</v>
          </cell>
          <cell r="J1209" t="str">
            <v>Xｺﾝｿｰﾙ</v>
          </cell>
          <cell r="K1209">
            <v>226</v>
          </cell>
        </row>
        <row r="1210">
          <cell r="B1210" t="str">
            <v/>
          </cell>
          <cell r="G1210" t="str">
            <v>HT-4496-E2J</v>
          </cell>
          <cell r="H1210">
            <v>1</v>
          </cell>
          <cell r="I1210">
            <v>323</v>
          </cell>
          <cell r="J1210" t="str">
            <v>15ｲﾝﾁﾓﾆﾀ</v>
          </cell>
          <cell r="K1210">
            <v>62</v>
          </cell>
        </row>
        <row r="1211">
          <cell r="B1211" t="str">
            <v/>
          </cell>
          <cell r="G1211" t="str">
            <v>RT-11D11-X01</v>
          </cell>
          <cell r="H1211">
            <v>1</v>
          </cell>
          <cell r="I1211">
            <v>333</v>
          </cell>
          <cell r="J1211" t="str">
            <v>HP-UX10.20</v>
          </cell>
          <cell r="K1211">
            <v>0</v>
          </cell>
        </row>
        <row r="1212">
          <cell r="B1212" t="str">
            <v/>
          </cell>
          <cell r="G1212" t="str">
            <v/>
          </cell>
          <cell r="J1212" t="str">
            <v/>
          </cell>
        </row>
        <row r="1213">
          <cell r="B1213" t="str">
            <v>VR420-4</v>
          </cell>
          <cell r="C1213" t="str">
            <v>標準ｼｽﾃﾑｾｯﾄ</v>
          </cell>
          <cell r="D1213" t="str">
            <v>VR420標準ｾｯﾄ4</v>
          </cell>
          <cell r="E1213" t="str">
            <v>A</v>
          </cell>
          <cell r="F1213">
            <v>1</v>
          </cell>
          <cell r="J1213" t="str">
            <v>合計</v>
          </cell>
          <cell r="K1213">
            <v>8926</v>
          </cell>
        </row>
        <row r="1214">
          <cell r="B1214" t="str">
            <v/>
          </cell>
          <cell r="G1214" t="str">
            <v>HT-3360-VR42A</v>
          </cell>
          <cell r="H1214">
            <v>1</v>
          </cell>
          <cell r="I1214">
            <v>323</v>
          </cell>
          <cell r="J1214" t="str">
            <v>VR420 ﾎﾝﾀｲ</v>
          </cell>
          <cell r="K1214">
            <v>7028</v>
          </cell>
        </row>
        <row r="1215">
          <cell r="B1215" t="str">
            <v/>
          </cell>
          <cell r="G1215" t="str">
            <v>HT-F3360-RM02N</v>
          </cell>
          <cell r="H1215">
            <v>1</v>
          </cell>
          <cell r="I1215">
            <v>323</v>
          </cell>
          <cell r="J1215" t="str">
            <v>128MB ﾒﾓﾘ</v>
          </cell>
          <cell r="K1215">
            <v>949</v>
          </cell>
        </row>
        <row r="1216">
          <cell r="B1216" t="str">
            <v/>
          </cell>
          <cell r="G1216" t="str">
            <v>HT-F3360-RH04</v>
          </cell>
          <cell r="H1216">
            <v>1</v>
          </cell>
          <cell r="I1216">
            <v>323</v>
          </cell>
          <cell r="J1216" t="str">
            <v>FW HD 4GB</v>
          </cell>
          <cell r="K1216">
            <v>324</v>
          </cell>
        </row>
        <row r="1217">
          <cell r="B1217" t="str">
            <v/>
          </cell>
          <cell r="G1217" t="str">
            <v>HT-F3360-NSC03N</v>
          </cell>
          <cell r="H1217">
            <v>1</v>
          </cell>
          <cell r="I1217">
            <v>323</v>
          </cell>
          <cell r="J1217" t="str">
            <v>12xCD-ROM</v>
          </cell>
          <cell r="K1217">
            <v>78</v>
          </cell>
        </row>
        <row r="1218">
          <cell r="B1218" t="str">
            <v/>
          </cell>
          <cell r="G1218" t="str">
            <v>HT-F3360-NSD02A</v>
          </cell>
          <cell r="H1218">
            <v>1</v>
          </cell>
          <cell r="I1218">
            <v>323</v>
          </cell>
          <cell r="J1218" t="str">
            <v>2-16GB DDS-2/DAT</v>
          </cell>
          <cell r="K1218">
            <v>259</v>
          </cell>
        </row>
        <row r="1219">
          <cell r="B1219" t="str">
            <v/>
          </cell>
          <cell r="G1219" t="str">
            <v>HT-F3360-CN1</v>
          </cell>
          <cell r="H1219">
            <v>1</v>
          </cell>
          <cell r="I1219">
            <v>323</v>
          </cell>
          <cell r="J1219" t="str">
            <v>Xｺﾝｿｰﾙ</v>
          </cell>
          <cell r="K1219">
            <v>226</v>
          </cell>
        </row>
        <row r="1220">
          <cell r="B1220" t="str">
            <v/>
          </cell>
          <cell r="G1220" t="str">
            <v>HT-4496-E2J</v>
          </cell>
          <cell r="H1220">
            <v>1</v>
          </cell>
          <cell r="I1220">
            <v>323</v>
          </cell>
          <cell r="J1220" t="str">
            <v>15ｲﾝﾁﾓﾆﾀ</v>
          </cell>
          <cell r="K1220">
            <v>62</v>
          </cell>
        </row>
        <row r="1221">
          <cell r="B1221" t="str">
            <v/>
          </cell>
          <cell r="G1221" t="str">
            <v>RT-11D11-X01</v>
          </cell>
          <cell r="H1221">
            <v>1</v>
          </cell>
          <cell r="I1221">
            <v>333</v>
          </cell>
          <cell r="J1221" t="str">
            <v>HP-UX10.20</v>
          </cell>
          <cell r="K1221">
            <v>0</v>
          </cell>
        </row>
        <row r="1222">
          <cell r="B1222" t="str">
            <v/>
          </cell>
        </row>
        <row r="1223">
          <cell r="B1223" t="str">
            <v>VR420-5</v>
          </cell>
          <cell r="C1223" t="str">
            <v>標準ｼｽﾃﾑｾｯﾄ</v>
          </cell>
          <cell r="D1223" t="str">
            <v>VR420標準ｾｯﾄ5</v>
          </cell>
          <cell r="E1223" t="str">
            <v>A</v>
          </cell>
          <cell r="F1223">
            <v>1</v>
          </cell>
          <cell r="J1223" t="str">
            <v>合計</v>
          </cell>
          <cell r="K1223">
            <v>9054</v>
          </cell>
        </row>
        <row r="1224">
          <cell r="B1224" t="str">
            <v/>
          </cell>
          <cell r="G1224" t="str">
            <v>HT-3360-VR42A</v>
          </cell>
          <cell r="H1224">
            <v>1</v>
          </cell>
          <cell r="I1224">
            <v>323</v>
          </cell>
          <cell r="J1224" t="str">
            <v>VR420 ﾎﾝﾀｲ</v>
          </cell>
          <cell r="K1224">
            <v>7787</v>
          </cell>
        </row>
        <row r="1225">
          <cell r="B1225" t="str">
            <v/>
          </cell>
          <cell r="G1225" t="str">
            <v>HT-F3360-RM02N</v>
          </cell>
          <cell r="H1225">
            <v>1</v>
          </cell>
          <cell r="I1225">
            <v>323</v>
          </cell>
          <cell r="J1225" t="str">
            <v>128MB ﾒﾓﾘ</v>
          </cell>
          <cell r="K1225">
            <v>334</v>
          </cell>
        </row>
        <row r="1226">
          <cell r="B1226" t="str">
            <v/>
          </cell>
          <cell r="G1226" t="str">
            <v>HT-F3360-RH04</v>
          </cell>
          <cell r="H1226">
            <v>1</v>
          </cell>
          <cell r="I1226">
            <v>323</v>
          </cell>
          <cell r="J1226" t="str">
            <v>FW HD 4GB</v>
          </cell>
          <cell r="K1226">
            <v>229</v>
          </cell>
        </row>
        <row r="1227">
          <cell r="B1227" t="str">
            <v/>
          </cell>
          <cell r="G1227" t="str">
            <v>HT-F3360-NSC03N</v>
          </cell>
          <cell r="H1227">
            <v>1</v>
          </cell>
          <cell r="I1227">
            <v>323</v>
          </cell>
          <cell r="J1227" t="str">
            <v>12x CD-ROM</v>
          </cell>
          <cell r="K1227">
            <v>88</v>
          </cell>
        </row>
        <row r="1228">
          <cell r="B1228" t="str">
            <v/>
          </cell>
          <cell r="G1228" t="str">
            <v>HT-F3360-NSD02A</v>
          </cell>
          <cell r="H1228">
            <v>1</v>
          </cell>
          <cell r="I1228">
            <v>323</v>
          </cell>
          <cell r="J1228" t="str">
            <v>2-16GB DDS-2/DAT</v>
          </cell>
          <cell r="K1228">
            <v>290</v>
          </cell>
        </row>
        <row r="1229">
          <cell r="B1229" t="str">
            <v/>
          </cell>
          <cell r="G1229" t="str">
            <v>HT-F3360-CN2</v>
          </cell>
          <cell r="H1229">
            <v>1</v>
          </cell>
          <cell r="I1229">
            <v>323</v>
          </cell>
          <cell r="J1229" t="str">
            <v>Xｺﾝｿｰﾙ</v>
          </cell>
          <cell r="K1229">
            <v>264</v>
          </cell>
        </row>
        <row r="1230">
          <cell r="B1230" t="str">
            <v/>
          </cell>
          <cell r="G1230" t="str">
            <v>HT-4496-E2J</v>
          </cell>
          <cell r="H1230">
            <v>1</v>
          </cell>
          <cell r="I1230">
            <v>323</v>
          </cell>
          <cell r="J1230" t="str">
            <v>15ｲﾝﾁﾓﾆﾀ</v>
          </cell>
          <cell r="K1230">
            <v>62</v>
          </cell>
        </row>
        <row r="1231">
          <cell r="B1231" t="str">
            <v/>
          </cell>
          <cell r="G1231" t="str">
            <v>RT-11D11-X01</v>
          </cell>
          <cell r="H1231">
            <v>1</v>
          </cell>
          <cell r="I1231">
            <v>333</v>
          </cell>
          <cell r="J1231" t="str">
            <v>HP-UX10.20</v>
          </cell>
          <cell r="K1231">
            <v>0</v>
          </cell>
        </row>
        <row r="1232">
          <cell r="B1232" t="str">
            <v/>
          </cell>
        </row>
        <row r="1233">
          <cell r="B1233" t="str">
            <v>VR450</v>
          </cell>
          <cell r="C1233" t="str">
            <v>標準ｼｽﾃﾑｾｯﾄ</v>
          </cell>
          <cell r="D1233" t="str">
            <v>VR450標準ｾｯﾄ1</v>
          </cell>
          <cell r="E1233" t="str">
            <v>A</v>
          </cell>
          <cell r="F1233">
            <v>1</v>
          </cell>
          <cell r="G1233" t="str">
            <v/>
          </cell>
          <cell r="J1233" t="str">
            <v>合計</v>
          </cell>
          <cell r="K1233">
            <v>11325</v>
          </cell>
        </row>
        <row r="1234">
          <cell r="B1234" t="str">
            <v/>
          </cell>
          <cell r="G1234" t="str">
            <v>HT-3360-VR45A</v>
          </cell>
          <cell r="H1234" t="str">
            <v>１</v>
          </cell>
          <cell r="I1234">
            <v>323</v>
          </cell>
          <cell r="J1234" t="str">
            <v>VR450 128MB</v>
          </cell>
          <cell r="K1234">
            <v>9273</v>
          </cell>
        </row>
        <row r="1235">
          <cell r="B1235" t="str">
            <v/>
          </cell>
          <cell r="G1235" t="str">
            <v>HT-F3360-RM02N</v>
          </cell>
          <cell r="H1235">
            <v>1</v>
          </cell>
          <cell r="I1235">
            <v>323</v>
          </cell>
          <cell r="J1235" t="str">
            <v>128MB ﾒﾓﾘ</v>
          </cell>
          <cell r="K1235">
            <v>1121</v>
          </cell>
        </row>
        <row r="1236">
          <cell r="B1236" t="str">
            <v/>
          </cell>
          <cell r="G1236" t="str">
            <v>HT-F3360-RH04</v>
          </cell>
          <cell r="H1236" t="str">
            <v>１</v>
          </cell>
          <cell r="I1236">
            <v>323</v>
          </cell>
          <cell r="J1236" t="str">
            <v>FW HD 4GB</v>
          </cell>
          <cell r="K1236">
            <v>365</v>
          </cell>
        </row>
        <row r="1237">
          <cell r="B1237" t="str">
            <v/>
          </cell>
          <cell r="G1237" t="str">
            <v>HT-F3360-NSD01</v>
          </cell>
          <cell r="H1237" t="str">
            <v>１</v>
          </cell>
          <cell r="I1237">
            <v>323</v>
          </cell>
          <cell r="J1237" t="str">
            <v>ﾅｲｿﾞｳ 2-8GB DAT</v>
          </cell>
          <cell r="K1237">
            <v>278</v>
          </cell>
        </row>
        <row r="1238">
          <cell r="B1238" t="str">
            <v/>
          </cell>
          <cell r="G1238" t="str">
            <v>HT-F3360-CN1</v>
          </cell>
          <cell r="H1238">
            <v>1</v>
          </cell>
          <cell r="I1238">
            <v>323</v>
          </cell>
          <cell r="J1238" t="str">
            <v>Xｺﾝｿｰﾙ</v>
          </cell>
          <cell r="K1238">
            <v>226</v>
          </cell>
        </row>
        <row r="1239">
          <cell r="B1239" t="str">
            <v/>
          </cell>
          <cell r="G1239" t="str">
            <v>HT-4496-E2J</v>
          </cell>
          <cell r="H1239">
            <v>1</v>
          </cell>
          <cell r="I1239">
            <v>323</v>
          </cell>
          <cell r="J1239" t="str">
            <v>15ｲﾝﾁﾓﾆﾀ</v>
          </cell>
          <cell r="K1239">
            <v>62</v>
          </cell>
        </row>
        <row r="1240">
          <cell r="B1240" t="str">
            <v/>
          </cell>
          <cell r="G1240" t="str">
            <v>RT-11D11-X01</v>
          </cell>
          <cell r="H1240">
            <v>1</v>
          </cell>
          <cell r="I1240">
            <v>333</v>
          </cell>
          <cell r="J1240" t="str">
            <v>HP-UX10.20</v>
          </cell>
          <cell r="K1240">
            <v>0</v>
          </cell>
        </row>
        <row r="1241">
          <cell r="B1241" t="str">
            <v/>
          </cell>
          <cell r="G1241" t="str">
            <v/>
          </cell>
          <cell r="J1241" t="str">
            <v/>
          </cell>
        </row>
        <row r="1242">
          <cell r="B1242" t="str">
            <v>VR450-2</v>
          </cell>
          <cell r="C1242" t="str">
            <v>標準ｼｽﾃﾑｾｯﾄ</v>
          </cell>
          <cell r="D1242" t="str">
            <v>VR450標準ｾｯﾄ2</v>
          </cell>
          <cell r="E1242" t="str">
            <v>A</v>
          </cell>
          <cell r="F1242">
            <v>1</v>
          </cell>
          <cell r="G1242" t="str">
            <v/>
          </cell>
          <cell r="J1242" t="str">
            <v>合計</v>
          </cell>
          <cell r="K1242">
            <v>11109</v>
          </cell>
        </row>
        <row r="1243">
          <cell r="B1243" t="str">
            <v/>
          </cell>
          <cell r="G1243" t="str">
            <v>HT-3360-VR45A</v>
          </cell>
          <cell r="H1243">
            <v>1</v>
          </cell>
          <cell r="I1243">
            <v>323</v>
          </cell>
          <cell r="J1243" t="str">
            <v>VR450 128MB</v>
          </cell>
          <cell r="K1243">
            <v>9289</v>
          </cell>
        </row>
        <row r="1244">
          <cell r="B1244" t="str">
            <v/>
          </cell>
          <cell r="G1244" t="str">
            <v>HT-F3360-RM02N</v>
          </cell>
          <cell r="H1244">
            <v>1</v>
          </cell>
          <cell r="I1244">
            <v>323</v>
          </cell>
          <cell r="J1244" t="str">
            <v>128MB ﾒﾓﾘ</v>
          </cell>
          <cell r="K1244">
            <v>949</v>
          </cell>
        </row>
        <row r="1245">
          <cell r="B1245" t="str">
            <v/>
          </cell>
          <cell r="G1245" t="str">
            <v>HT-F3360-RH04</v>
          </cell>
          <cell r="H1245">
            <v>1</v>
          </cell>
          <cell r="I1245">
            <v>323</v>
          </cell>
          <cell r="J1245" t="str">
            <v>FW HD 4GB</v>
          </cell>
          <cell r="K1245">
            <v>324</v>
          </cell>
        </row>
        <row r="1246">
          <cell r="B1246" t="str">
            <v/>
          </cell>
          <cell r="G1246" t="str">
            <v>HT-F3360-NSD02A</v>
          </cell>
          <cell r="H1246">
            <v>1</v>
          </cell>
          <cell r="I1246">
            <v>323</v>
          </cell>
          <cell r="J1246" t="str">
            <v>2-16GB DDS-2/DAT</v>
          </cell>
          <cell r="K1246">
            <v>259</v>
          </cell>
        </row>
        <row r="1247">
          <cell r="B1247" t="str">
            <v/>
          </cell>
          <cell r="G1247" t="str">
            <v>HT-F3360-CN1</v>
          </cell>
          <cell r="H1247">
            <v>1</v>
          </cell>
          <cell r="I1247">
            <v>323</v>
          </cell>
          <cell r="J1247" t="str">
            <v>Xｺﾝｿｰﾙ</v>
          </cell>
          <cell r="K1247">
            <v>226</v>
          </cell>
        </row>
        <row r="1248">
          <cell r="B1248" t="str">
            <v/>
          </cell>
          <cell r="G1248" t="str">
            <v>HT-4496-E2J</v>
          </cell>
          <cell r="H1248">
            <v>1</v>
          </cell>
          <cell r="I1248">
            <v>323</v>
          </cell>
          <cell r="J1248" t="str">
            <v>15ｲﾝﾁﾓﾆﾀ</v>
          </cell>
          <cell r="K1248">
            <v>62</v>
          </cell>
        </row>
        <row r="1249">
          <cell r="B1249" t="str">
            <v/>
          </cell>
          <cell r="G1249" t="str">
            <v>RT-11D11-X01</v>
          </cell>
          <cell r="H1249">
            <v>1</v>
          </cell>
          <cell r="I1249">
            <v>333</v>
          </cell>
          <cell r="J1249" t="str">
            <v>HP-UX10.20</v>
          </cell>
          <cell r="K1249">
            <v>0</v>
          </cell>
        </row>
        <row r="1250">
          <cell r="B1250" t="str">
            <v/>
          </cell>
          <cell r="G1250" t="str">
            <v/>
          </cell>
          <cell r="J1250" t="str">
            <v/>
          </cell>
        </row>
        <row r="1251">
          <cell r="B1251" t="str">
            <v>VR450-3</v>
          </cell>
          <cell r="C1251" t="str">
            <v>標準ｼｽﾃﾑｾｯﾄ</v>
          </cell>
          <cell r="D1251" t="str">
            <v>VR450標準ｾｯﾄ3</v>
          </cell>
          <cell r="E1251" t="str">
            <v>A</v>
          </cell>
          <cell r="F1251">
            <v>1</v>
          </cell>
          <cell r="J1251" t="str">
            <v>合計</v>
          </cell>
          <cell r="K1251">
            <v>11109</v>
          </cell>
        </row>
        <row r="1252">
          <cell r="B1252" t="str">
            <v/>
          </cell>
          <cell r="G1252" t="str">
            <v>HT-3360-VR45B</v>
          </cell>
          <cell r="H1252">
            <v>1</v>
          </cell>
          <cell r="I1252">
            <v>323</v>
          </cell>
          <cell r="J1252" t="str">
            <v>VR450 ﾎﾝﾀｲ</v>
          </cell>
          <cell r="K1252">
            <v>9211</v>
          </cell>
        </row>
        <row r="1253">
          <cell r="B1253" t="str">
            <v/>
          </cell>
          <cell r="G1253" t="str">
            <v>HT-F3360-RM02N</v>
          </cell>
          <cell r="H1253">
            <v>1</v>
          </cell>
          <cell r="I1253">
            <v>323</v>
          </cell>
          <cell r="J1253" t="str">
            <v>128MB ﾒﾓﾘ</v>
          </cell>
          <cell r="K1253">
            <v>949</v>
          </cell>
        </row>
        <row r="1254">
          <cell r="B1254" t="str">
            <v/>
          </cell>
          <cell r="G1254" t="str">
            <v>HT-F3360-RH04</v>
          </cell>
          <cell r="H1254">
            <v>1</v>
          </cell>
          <cell r="I1254">
            <v>323</v>
          </cell>
          <cell r="J1254" t="str">
            <v>FW HD 4GB</v>
          </cell>
          <cell r="K1254">
            <v>324</v>
          </cell>
        </row>
        <row r="1255">
          <cell r="B1255" t="str">
            <v/>
          </cell>
          <cell r="G1255" t="str">
            <v>HT-F3360-NSC03N</v>
          </cell>
          <cell r="H1255">
            <v>1</v>
          </cell>
          <cell r="I1255">
            <v>323</v>
          </cell>
          <cell r="J1255" t="str">
            <v>12xCD-ROM</v>
          </cell>
          <cell r="K1255">
            <v>78</v>
          </cell>
        </row>
        <row r="1256">
          <cell r="B1256" t="str">
            <v/>
          </cell>
          <cell r="G1256" t="str">
            <v>HT-F3360-NSD02A</v>
          </cell>
          <cell r="H1256">
            <v>1</v>
          </cell>
          <cell r="I1256">
            <v>323</v>
          </cell>
          <cell r="J1256" t="str">
            <v>2-16GB DDS-2/DAT</v>
          </cell>
          <cell r="K1256">
            <v>259</v>
          </cell>
        </row>
        <row r="1257">
          <cell r="B1257" t="str">
            <v/>
          </cell>
          <cell r="G1257" t="str">
            <v>HT-F3360-CN1</v>
          </cell>
          <cell r="H1257">
            <v>1</v>
          </cell>
          <cell r="I1257">
            <v>323</v>
          </cell>
          <cell r="J1257" t="str">
            <v>Xｺﾝｿｰﾙ</v>
          </cell>
          <cell r="K1257">
            <v>226</v>
          </cell>
        </row>
        <row r="1258">
          <cell r="B1258" t="str">
            <v/>
          </cell>
          <cell r="G1258" t="str">
            <v>HT-4496-E2J</v>
          </cell>
          <cell r="H1258">
            <v>1</v>
          </cell>
          <cell r="I1258">
            <v>323</v>
          </cell>
          <cell r="J1258" t="str">
            <v>15ｲﾝﾁﾓﾆﾀ</v>
          </cell>
          <cell r="K1258">
            <v>62</v>
          </cell>
        </row>
        <row r="1259">
          <cell r="B1259" t="str">
            <v/>
          </cell>
          <cell r="G1259" t="str">
            <v>RT-11D11-X01</v>
          </cell>
          <cell r="H1259">
            <v>1</v>
          </cell>
          <cell r="I1259">
            <v>333</v>
          </cell>
          <cell r="J1259" t="str">
            <v>HP-UX10.20</v>
          </cell>
          <cell r="K1259">
            <v>0</v>
          </cell>
        </row>
        <row r="1260">
          <cell r="B1260" t="str">
            <v/>
          </cell>
        </row>
        <row r="1261">
          <cell r="B1261" t="str">
            <v>VR450-4</v>
          </cell>
          <cell r="C1261" t="str">
            <v>標準ｼｽﾃﾑｾｯﾄ</v>
          </cell>
          <cell r="D1261" t="str">
            <v>VR450標準ｾｯﾄ4</v>
          </cell>
          <cell r="E1261" t="str">
            <v>A</v>
          </cell>
          <cell r="F1261">
            <v>1</v>
          </cell>
          <cell r="J1261" t="str">
            <v>合計</v>
          </cell>
          <cell r="K1261">
            <v>11109</v>
          </cell>
        </row>
        <row r="1262">
          <cell r="B1262" t="str">
            <v/>
          </cell>
          <cell r="G1262" t="str">
            <v>HT-3360-VR45B</v>
          </cell>
          <cell r="H1262">
            <v>1</v>
          </cell>
          <cell r="I1262">
            <v>323</v>
          </cell>
          <cell r="J1262" t="str">
            <v>VR450 ﾎﾝﾀｲ</v>
          </cell>
          <cell r="K1262">
            <v>9211</v>
          </cell>
        </row>
        <row r="1263">
          <cell r="B1263" t="str">
            <v/>
          </cell>
          <cell r="G1263" t="str">
            <v>HT-F3360-RM02N</v>
          </cell>
          <cell r="H1263">
            <v>1</v>
          </cell>
          <cell r="I1263">
            <v>323</v>
          </cell>
          <cell r="J1263" t="str">
            <v>128MB ﾒﾓﾘ</v>
          </cell>
          <cell r="K1263">
            <v>949</v>
          </cell>
        </row>
        <row r="1264">
          <cell r="B1264" t="str">
            <v/>
          </cell>
          <cell r="G1264" t="str">
            <v>HT-F3360-RH04</v>
          </cell>
          <cell r="H1264">
            <v>1</v>
          </cell>
          <cell r="I1264">
            <v>323</v>
          </cell>
          <cell r="J1264" t="str">
            <v>FW HD 4GB</v>
          </cell>
          <cell r="K1264">
            <v>324</v>
          </cell>
        </row>
        <row r="1265">
          <cell r="B1265" t="str">
            <v/>
          </cell>
          <cell r="G1265" t="str">
            <v>HT-F3360-NSC03N</v>
          </cell>
          <cell r="H1265">
            <v>1</v>
          </cell>
          <cell r="I1265">
            <v>323</v>
          </cell>
          <cell r="J1265" t="str">
            <v>12x CD-ROM</v>
          </cell>
          <cell r="K1265">
            <v>78</v>
          </cell>
        </row>
        <row r="1266">
          <cell r="B1266" t="str">
            <v/>
          </cell>
          <cell r="G1266" t="str">
            <v>HT-F3360-NSD02A</v>
          </cell>
          <cell r="H1266">
            <v>1</v>
          </cell>
          <cell r="I1266">
            <v>323</v>
          </cell>
          <cell r="J1266" t="str">
            <v>2-16GB DDS-2/DAT</v>
          </cell>
          <cell r="K1266">
            <v>259</v>
          </cell>
        </row>
        <row r="1267">
          <cell r="B1267" t="str">
            <v/>
          </cell>
          <cell r="G1267" t="str">
            <v>HT-F3360-CN2</v>
          </cell>
          <cell r="H1267">
            <v>1</v>
          </cell>
          <cell r="I1267">
            <v>323</v>
          </cell>
          <cell r="J1267" t="str">
            <v>Xｺﾝｿｰﾙ</v>
          </cell>
          <cell r="K1267">
            <v>226</v>
          </cell>
        </row>
        <row r="1268">
          <cell r="B1268" t="str">
            <v/>
          </cell>
          <cell r="G1268" t="str">
            <v>HT-4496-E2J</v>
          </cell>
          <cell r="H1268">
            <v>1</v>
          </cell>
          <cell r="I1268">
            <v>323</v>
          </cell>
          <cell r="J1268" t="str">
            <v>15ｲﾝﾁﾓﾆﾀ</v>
          </cell>
          <cell r="K1268">
            <v>62</v>
          </cell>
        </row>
        <row r="1269">
          <cell r="B1269" t="str">
            <v/>
          </cell>
          <cell r="G1269" t="str">
            <v>RT-11D11-X01</v>
          </cell>
          <cell r="H1269">
            <v>1</v>
          </cell>
          <cell r="I1269">
            <v>333</v>
          </cell>
          <cell r="J1269" t="str">
            <v>HP-UX10.20</v>
          </cell>
          <cell r="K1269">
            <v>0</v>
          </cell>
        </row>
        <row r="1270">
          <cell r="B1270" t="str">
            <v/>
          </cell>
        </row>
        <row r="1271">
          <cell r="B1271" t="str">
            <v>VR460</v>
          </cell>
          <cell r="C1271" t="str">
            <v>標準ｼｽﾃﾑｾｯﾄ</v>
          </cell>
          <cell r="D1271" t="str">
            <v>VR460標準ｾｯﾄ1</v>
          </cell>
          <cell r="E1271" t="str">
            <v>A</v>
          </cell>
          <cell r="F1271">
            <v>1</v>
          </cell>
          <cell r="G1271" t="str">
            <v/>
          </cell>
          <cell r="J1271" t="str">
            <v>合計</v>
          </cell>
          <cell r="K1271">
            <v>12755</v>
          </cell>
        </row>
        <row r="1272">
          <cell r="B1272" t="str">
            <v/>
          </cell>
          <cell r="G1272" t="str">
            <v>HT-3360-VR46A</v>
          </cell>
          <cell r="H1272" t="str">
            <v>１</v>
          </cell>
          <cell r="I1272">
            <v>323</v>
          </cell>
          <cell r="J1272" t="str">
            <v>VR460 128MB</v>
          </cell>
          <cell r="K1272">
            <v>10703</v>
          </cell>
        </row>
        <row r="1273">
          <cell r="B1273" t="str">
            <v/>
          </cell>
          <cell r="G1273" t="str">
            <v>HT-F3360-RM02N</v>
          </cell>
          <cell r="H1273">
            <v>1</v>
          </cell>
          <cell r="I1273">
            <v>323</v>
          </cell>
          <cell r="J1273" t="str">
            <v>128MB ﾒﾓﾘ</v>
          </cell>
          <cell r="K1273">
            <v>1121</v>
          </cell>
        </row>
        <row r="1274">
          <cell r="B1274" t="str">
            <v/>
          </cell>
          <cell r="G1274" t="str">
            <v>HT-F3360-RH04</v>
          </cell>
          <cell r="H1274" t="str">
            <v>１</v>
          </cell>
          <cell r="I1274">
            <v>323</v>
          </cell>
          <cell r="J1274" t="str">
            <v>FW HD 4GB</v>
          </cell>
          <cell r="K1274">
            <v>365</v>
          </cell>
        </row>
        <row r="1275">
          <cell r="B1275" t="str">
            <v/>
          </cell>
          <cell r="G1275" t="str">
            <v>HT-F3360-NSD01</v>
          </cell>
          <cell r="H1275" t="str">
            <v>１</v>
          </cell>
          <cell r="I1275">
            <v>323</v>
          </cell>
          <cell r="J1275" t="str">
            <v>ﾅｲｿﾞｳ 2-8GB DAT</v>
          </cell>
          <cell r="K1275">
            <v>278</v>
          </cell>
        </row>
        <row r="1276">
          <cell r="B1276" t="str">
            <v/>
          </cell>
          <cell r="G1276" t="str">
            <v>HT-F3360-CN1</v>
          </cell>
          <cell r="H1276">
            <v>1</v>
          </cell>
          <cell r="I1276">
            <v>323</v>
          </cell>
          <cell r="J1276" t="str">
            <v>Xｺﾝｿｰﾙ</v>
          </cell>
          <cell r="K1276">
            <v>226</v>
          </cell>
        </row>
        <row r="1277">
          <cell r="B1277" t="str">
            <v/>
          </cell>
          <cell r="G1277" t="str">
            <v>HT-4496-E2J</v>
          </cell>
          <cell r="H1277">
            <v>1</v>
          </cell>
          <cell r="I1277">
            <v>323</v>
          </cell>
          <cell r="J1277" t="str">
            <v>15ｲﾝﾁﾓﾆﾀ</v>
          </cell>
          <cell r="K1277">
            <v>62</v>
          </cell>
        </row>
        <row r="1278">
          <cell r="B1278" t="str">
            <v/>
          </cell>
          <cell r="G1278" t="str">
            <v>RT-11D11-X01</v>
          </cell>
          <cell r="H1278">
            <v>1</v>
          </cell>
          <cell r="I1278">
            <v>333</v>
          </cell>
          <cell r="J1278" t="str">
            <v>HP-UX10.20</v>
          </cell>
          <cell r="K1278">
            <v>0</v>
          </cell>
        </row>
        <row r="1279">
          <cell r="B1279" t="str">
            <v/>
          </cell>
          <cell r="G1279" t="str">
            <v/>
          </cell>
          <cell r="J1279" t="str">
            <v/>
          </cell>
        </row>
        <row r="1280">
          <cell r="B1280" t="str">
            <v>VR460-2</v>
          </cell>
          <cell r="C1280" t="str">
            <v>標準ｼｽﾃﾑｾｯﾄ</v>
          </cell>
          <cell r="D1280" t="str">
            <v>VR460標準ｾｯﾄ2</v>
          </cell>
          <cell r="E1280" t="str">
            <v>A</v>
          </cell>
          <cell r="F1280">
            <v>1</v>
          </cell>
          <cell r="G1280" t="str">
            <v/>
          </cell>
          <cell r="J1280" t="str">
            <v>合計</v>
          </cell>
          <cell r="K1280">
            <v>12515</v>
          </cell>
        </row>
        <row r="1281">
          <cell r="B1281" t="str">
            <v/>
          </cell>
          <cell r="G1281" t="str">
            <v>HT-3360-VR46A</v>
          </cell>
          <cell r="H1281">
            <v>1</v>
          </cell>
          <cell r="I1281">
            <v>323</v>
          </cell>
          <cell r="J1281" t="str">
            <v>VR460 128MB</v>
          </cell>
          <cell r="K1281">
            <v>10695</v>
          </cell>
        </row>
        <row r="1282">
          <cell r="B1282" t="str">
            <v/>
          </cell>
          <cell r="G1282" t="str">
            <v>HT-F3360-RM02N</v>
          </cell>
          <cell r="H1282">
            <v>1</v>
          </cell>
          <cell r="I1282">
            <v>323</v>
          </cell>
          <cell r="J1282" t="str">
            <v>128MB ﾒﾓﾘ</v>
          </cell>
          <cell r="K1282">
            <v>949</v>
          </cell>
        </row>
        <row r="1283">
          <cell r="B1283" t="str">
            <v/>
          </cell>
          <cell r="G1283" t="str">
            <v>HT-F3360-RH04</v>
          </cell>
          <cell r="H1283">
            <v>1</v>
          </cell>
          <cell r="I1283">
            <v>323</v>
          </cell>
          <cell r="J1283" t="str">
            <v>FW HD 4GB</v>
          </cell>
          <cell r="K1283">
            <v>324</v>
          </cell>
        </row>
        <row r="1284">
          <cell r="B1284" t="str">
            <v/>
          </cell>
          <cell r="G1284" t="str">
            <v>HT-F3360-NSD02A</v>
          </cell>
          <cell r="H1284">
            <v>1</v>
          </cell>
          <cell r="I1284">
            <v>323</v>
          </cell>
          <cell r="J1284" t="str">
            <v>2-16GB DDS-2/DAT</v>
          </cell>
          <cell r="K1284">
            <v>259</v>
          </cell>
        </row>
        <row r="1285">
          <cell r="B1285" t="str">
            <v/>
          </cell>
          <cell r="G1285" t="str">
            <v>HT-F3360-CN1</v>
          </cell>
          <cell r="H1285">
            <v>1</v>
          </cell>
          <cell r="I1285">
            <v>323</v>
          </cell>
          <cell r="J1285" t="str">
            <v>Xｺﾝｿｰﾙ</v>
          </cell>
          <cell r="K1285">
            <v>226</v>
          </cell>
        </row>
        <row r="1286">
          <cell r="B1286" t="str">
            <v/>
          </cell>
          <cell r="G1286" t="str">
            <v>HT-4496-E2J</v>
          </cell>
          <cell r="H1286">
            <v>1</v>
          </cell>
          <cell r="I1286">
            <v>323</v>
          </cell>
          <cell r="J1286" t="str">
            <v>15ｲﾝﾁﾓﾆﾀ</v>
          </cell>
          <cell r="K1286">
            <v>62</v>
          </cell>
        </row>
        <row r="1287">
          <cell r="B1287" t="str">
            <v/>
          </cell>
          <cell r="G1287" t="str">
            <v>RT-11D11-X01</v>
          </cell>
          <cell r="H1287">
            <v>1</v>
          </cell>
          <cell r="I1287">
            <v>333</v>
          </cell>
          <cell r="J1287" t="str">
            <v>HP-UX10.20</v>
          </cell>
          <cell r="K1287">
            <v>0</v>
          </cell>
        </row>
        <row r="1288">
          <cell r="B1288" t="str">
            <v/>
          </cell>
          <cell r="G1288" t="str">
            <v/>
          </cell>
          <cell r="J1288" t="str">
            <v/>
          </cell>
        </row>
        <row r="1289">
          <cell r="B1289" t="str">
            <v>VR460-3</v>
          </cell>
          <cell r="C1289" t="str">
            <v>標準ｼｽﾃﾑｾｯﾄ</v>
          </cell>
          <cell r="D1289" t="str">
            <v>VR460標準ｾｯﾄ3</v>
          </cell>
          <cell r="E1289" t="str">
            <v>A</v>
          </cell>
          <cell r="F1289">
            <v>1</v>
          </cell>
          <cell r="J1289" t="str">
            <v>合計</v>
          </cell>
          <cell r="K1289">
            <v>12515</v>
          </cell>
        </row>
        <row r="1290">
          <cell r="B1290" t="str">
            <v/>
          </cell>
          <cell r="G1290" t="str">
            <v>HT-3360-VR46B</v>
          </cell>
          <cell r="H1290">
            <v>1</v>
          </cell>
          <cell r="I1290">
            <v>323</v>
          </cell>
          <cell r="J1290" t="str">
            <v>VR460 ﾎﾝﾀｲ</v>
          </cell>
          <cell r="K1290">
            <v>10617</v>
          </cell>
        </row>
        <row r="1291">
          <cell r="B1291" t="str">
            <v/>
          </cell>
          <cell r="G1291" t="str">
            <v>HT-F3360-RM02N</v>
          </cell>
          <cell r="H1291">
            <v>1</v>
          </cell>
          <cell r="I1291">
            <v>323</v>
          </cell>
          <cell r="J1291" t="str">
            <v>128MB ﾒﾓﾘ</v>
          </cell>
          <cell r="K1291">
            <v>949</v>
          </cell>
        </row>
        <row r="1292">
          <cell r="B1292" t="str">
            <v/>
          </cell>
          <cell r="G1292" t="str">
            <v>HT-F3360-RH04</v>
          </cell>
          <cell r="H1292">
            <v>1</v>
          </cell>
          <cell r="I1292">
            <v>323</v>
          </cell>
          <cell r="J1292" t="str">
            <v>FW HD 4GB</v>
          </cell>
          <cell r="K1292">
            <v>324</v>
          </cell>
        </row>
        <row r="1293">
          <cell r="B1293" t="str">
            <v/>
          </cell>
          <cell r="G1293" t="str">
            <v>HT-F3360-NSC03N</v>
          </cell>
          <cell r="H1293">
            <v>1</v>
          </cell>
          <cell r="I1293">
            <v>323</v>
          </cell>
          <cell r="J1293" t="str">
            <v>12xCD-ROM</v>
          </cell>
          <cell r="K1293">
            <v>78</v>
          </cell>
        </row>
        <row r="1294">
          <cell r="B1294" t="str">
            <v/>
          </cell>
          <cell r="G1294" t="str">
            <v>HT-F3360-NSD02A</v>
          </cell>
          <cell r="H1294">
            <v>1</v>
          </cell>
          <cell r="I1294">
            <v>323</v>
          </cell>
          <cell r="J1294" t="str">
            <v>2-16GB DDS-2/DAT</v>
          </cell>
          <cell r="K1294">
            <v>259</v>
          </cell>
        </row>
        <row r="1295">
          <cell r="B1295" t="str">
            <v/>
          </cell>
          <cell r="G1295" t="str">
            <v>HT-F3360-CN1</v>
          </cell>
          <cell r="H1295">
            <v>1</v>
          </cell>
          <cell r="I1295">
            <v>323</v>
          </cell>
          <cell r="J1295" t="str">
            <v>Xｺﾝｿｰﾙ</v>
          </cell>
          <cell r="K1295">
            <v>226</v>
          </cell>
        </row>
        <row r="1296">
          <cell r="B1296" t="str">
            <v/>
          </cell>
          <cell r="G1296" t="str">
            <v>HT-4496-E2J</v>
          </cell>
          <cell r="H1296">
            <v>1</v>
          </cell>
          <cell r="I1296">
            <v>323</v>
          </cell>
          <cell r="J1296" t="str">
            <v>15ｲﾝﾁﾓﾆﾀ</v>
          </cell>
          <cell r="K1296">
            <v>62</v>
          </cell>
        </row>
        <row r="1297">
          <cell r="B1297" t="str">
            <v/>
          </cell>
          <cell r="G1297" t="str">
            <v>RT-11D11-X01</v>
          </cell>
          <cell r="H1297">
            <v>1</v>
          </cell>
          <cell r="I1297">
            <v>333</v>
          </cell>
          <cell r="J1297" t="str">
            <v>HP-UX10.20</v>
          </cell>
          <cell r="K1297">
            <v>0</v>
          </cell>
        </row>
        <row r="1298">
          <cell r="B1298" t="str">
            <v/>
          </cell>
        </row>
        <row r="1299">
          <cell r="B1299" t="str">
            <v>VR460-4</v>
          </cell>
          <cell r="C1299" t="str">
            <v>標準ｼｽﾃﾑｾｯﾄ</v>
          </cell>
          <cell r="D1299" t="str">
            <v>VR460標準ｾｯﾄ4</v>
          </cell>
          <cell r="E1299" t="str">
            <v>A</v>
          </cell>
          <cell r="F1299">
            <v>1</v>
          </cell>
          <cell r="J1299" t="str">
            <v>合計</v>
          </cell>
          <cell r="K1299">
            <v>11175</v>
          </cell>
        </row>
        <row r="1300">
          <cell r="B1300" t="str">
            <v/>
          </cell>
          <cell r="G1300" t="str">
            <v>HT-3360-VR46B</v>
          </cell>
          <cell r="H1300">
            <v>1</v>
          </cell>
          <cell r="I1300">
            <v>323</v>
          </cell>
          <cell r="J1300" t="str">
            <v>VR460 ﾎﾝﾀｲ</v>
          </cell>
          <cell r="K1300">
            <v>9908</v>
          </cell>
        </row>
        <row r="1301">
          <cell r="B1301" t="str">
            <v/>
          </cell>
          <cell r="G1301" t="str">
            <v>HT-F3360-RM02N</v>
          </cell>
          <cell r="H1301">
            <v>1</v>
          </cell>
          <cell r="I1301">
            <v>323</v>
          </cell>
          <cell r="J1301" t="str">
            <v>128MB ﾒﾓﾘ</v>
          </cell>
          <cell r="K1301">
            <v>334</v>
          </cell>
        </row>
        <row r="1302">
          <cell r="B1302" t="str">
            <v/>
          </cell>
          <cell r="G1302" t="str">
            <v>HT-F3360-RH04</v>
          </cell>
          <cell r="H1302">
            <v>1</v>
          </cell>
          <cell r="I1302">
            <v>323</v>
          </cell>
          <cell r="J1302" t="str">
            <v>FW HD 4GB</v>
          </cell>
          <cell r="K1302">
            <v>229</v>
          </cell>
        </row>
        <row r="1303">
          <cell r="B1303" t="str">
            <v/>
          </cell>
          <cell r="G1303" t="str">
            <v>HT-F3360-NSC03N</v>
          </cell>
          <cell r="H1303">
            <v>1</v>
          </cell>
          <cell r="I1303">
            <v>323</v>
          </cell>
          <cell r="J1303" t="str">
            <v>12x CD-ROM</v>
          </cell>
          <cell r="K1303">
            <v>88</v>
          </cell>
        </row>
        <row r="1304">
          <cell r="B1304" t="str">
            <v/>
          </cell>
          <cell r="G1304" t="str">
            <v>HT-F3360-NSD02A</v>
          </cell>
          <cell r="H1304">
            <v>1</v>
          </cell>
          <cell r="I1304">
            <v>323</v>
          </cell>
          <cell r="J1304" t="str">
            <v>2-16GB DDS-2/DAT</v>
          </cell>
          <cell r="K1304">
            <v>290</v>
          </cell>
        </row>
        <row r="1305">
          <cell r="B1305" t="str">
            <v/>
          </cell>
          <cell r="G1305" t="str">
            <v>HT-F3360-CN2</v>
          </cell>
          <cell r="H1305">
            <v>1</v>
          </cell>
          <cell r="I1305">
            <v>323</v>
          </cell>
          <cell r="J1305" t="str">
            <v>Xｺﾝｿｰﾙ</v>
          </cell>
          <cell r="K1305">
            <v>264</v>
          </cell>
        </row>
        <row r="1306">
          <cell r="B1306" t="str">
            <v/>
          </cell>
          <cell r="G1306" t="str">
            <v>HT-4496-E2J</v>
          </cell>
          <cell r="H1306">
            <v>1</v>
          </cell>
          <cell r="I1306">
            <v>323</v>
          </cell>
          <cell r="J1306" t="str">
            <v>15ｲﾝﾁﾓﾆﾀ</v>
          </cell>
          <cell r="K1306">
            <v>62</v>
          </cell>
        </row>
        <row r="1307">
          <cell r="B1307" t="str">
            <v/>
          </cell>
          <cell r="G1307" t="str">
            <v>RT-11D11-X01</v>
          </cell>
          <cell r="H1307">
            <v>1</v>
          </cell>
          <cell r="I1307">
            <v>333</v>
          </cell>
          <cell r="J1307" t="str">
            <v>HP-UX10.20</v>
          </cell>
          <cell r="K1307">
            <v>0</v>
          </cell>
        </row>
        <row r="1308">
          <cell r="B1308" t="str">
            <v/>
          </cell>
        </row>
        <row r="1309">
          <cell r="B1309" t="str">
            <v>VR570</v>
          </cell>
          <cell r="C1309" t="str">
            <v>標準ｼｽﾃﾑｾｯﾄ</v>
          </cell>
          <cell r="D1309" t="str">
            <v>VR570標準ｾｯﾄ1</v>
          </cell>
          <cell r="E1309" t="str">
            <v>A</v>
          </cell>
          <cell r="F1309">
            <v>1</v>
          </cell>
          <cell r="G1309" t="str">
            <v/>
          </cell>
          <cell r="J1309" t="str">
            <v>合計</v>
          </cell>
          <cell r="K1309">
            <v>14391</v>
          </cell>
        </row>
        <row r="1310">
          <cell r="G1310" t="str">
            <v>HT-3360-VR57A</v>
          </cell>
          <cell r="H1310">
            <v>1</v>
          </cell>
          <cell r="I1310">
            <v>323</v>
          </cell>
          <cell r="J1310" t="str">
            <v>VR570ﾎﾝﾀｲ</v>
          </cell>
          <cell r="K1310">
            <v>11544</v>
          </cell>
        </row>
        <row r="1311">
          <cell r="G1311" t="str">
            <v>HT-F3360-RM04N</v>
          </cell>
          <cell r="H1311">
            <v>1</v>
          </cell>
          <cell r="I1311">
            <v>323</v>
          </cell>
          <cell r="J1311" t="str">
            <v>256MB ﾒﾓﾘ</v>
          </cell>
          <cell r="K1311">
            <v>1898</v>
          </cell>
        </row>
        <row r="1312">
          <cell r="G1312" t="str">
            <v>HT-F3360-RH04</v>
          </cell>
          <cell r="H1312">
            <v>1</v>
          </cell>
          <cell r="I1312">
            <v>323</v>
          </cell>
          <cell r="J1312" t="str">
            <v>FW HD 4GB</v>
          </cell>
          <cell r="K1312">
            <v>324</v>
          </cell>
        </row>
        <row r="1313">
          <cell r="G1313" t="str">
            <v>HT-F3360-NSC03N</v>
          </cell>
          <cell r="H1313">
            <v>1</v>
          </cell>
          <cell r="I1313">
            <v>323</v>
          </cell>
          <cell r="J1313" t="str">
            <v>12xCD-ROM</v>
          </cell>
          <cell r="K1313">
            <v>78</v>
          </cell>
        </row>
        <row r="1314">
          <cell r="G1314" t="str">
            <v>HT-F3360-NSD02A</v>
          </cell>
          <cell r="H1314">
            <v>1</v>
          </cell>
          <cell r="I1314">
            <v>323</v>
          </cell>
          <cell r="J1314" t="str">
            <v>2-16GB DDS-2/DAT</v>
          </cell>
          <cell r="K1314">
            <v>259</v>
          </cell>
        </row>
        <row r="1315">
          <cell r="G1315" t="str">
            <v>HT-F3360-CN1</v>
          </cell>
          <cell r="H1315">
            <v>1</v>
          </cell>
          <cell r="I1315">
            <v>323</v>
          </cell>
          <cell r="J1315" t="str">
            <v>Xｺﾝｿｰﾙ</v>
          </cell>
          <cell r="K1315">
            <v>226</v>
          </cell>
        </row>
        <row r="1316">
          <cell r="G1316" t="str">
            <v>HT-4496-E2J</v>
          </cell>
          <cell r="H1316">
            <v>1</v>
          </cell>
          <cell r="I1316">
            <v>323</v>
          </cell>
          <cell r="J1316" t="str">
            <v>15ｲﾝﾁﾓﾆﾀ</v>
          </cell>
          <cell r="K1316">
            <v>62</v>
          </cell>
        </row>
        <row r="1317">
          <cell r="G1317" t="str">
            <v>RT-11D11-X01</v>
          </cell>
          <cell r="H1317">
            <v>1</v>
          </cell>
          <cell r="I1317">
            <v>333</v>
          </cell>
          <cell r="J1317" t="str">
            <v>HP-UX10.20</v>
          </cell>
          <cell r="K1317">
            <v>0</v>
          </cell>
        </row>
        <row r="1318">
          <cell r="G1318" t="str">
            <v/>
          </cell>
          <cell r="J1318" t="str">
            <v/>
          </cell>
        </row>
        <row r="1319">
          <cell r="B1319" t="str">
            <v>VR570-2</v>
          </cell>
          <cell r="C1319" t="str">
            <v>標準ｼｽﾃﾑｾｯﾄ</v>
          </cell>
          <cell r="D1319" t="str">
            <v>VR570標準ｾｯﾄ2</v>
          </cell>
          <cell r="E1319" t="str">
            <v>A</v>
          </cell>
          <cell r="F1319">
            <v>1</v>
          </cell>
          <cell r="J1319" t="str">
            <v>合計</v>
          </cell>
          <cell r="K1319">
            <v>15641</v>
          </cell>
        </row>
        <row r="1320">
          <cell r="B1320" t="str">
            <v/>
          </cell>
          <cell r="G1320" t="str">
            <v xml:space="preserve">HT-3360-VR57A    </v>
          </cell>
          <cell r="H1320">
            <v>1</v>
          </cell>
          <cell r="I1320">
            <v>323</v>
          </cell>
          <cell r="J1320" t="str">
            <v>VR570 ﾎﾝﾀｲ</v>
          </cell>
          <cell r="K1320">
            <v>14005</v>
          </cell>
        </row>
        <row r="1321">
          <cell r="B1321" t="str">
            <v/>
          </cell>
          <cell r="G1321" t="str">
            <v>HT-F3360-RM04N</v>
          </cell>
          <cell r="H1321">
            <v>1</v>
          </cell>
          <cell r="I1321">
            <v>323</v>
          </cell>
          <cell r="J1321" t="str">
            <v>256MB ﾒﾓﾘ</v>
          </cell>
          <cell r="K1321">
            <v>703</v>
          </cell>
        </row>
        <row r="1322">
          <cell r="B1322" t="str">
            <v/>
          </cell>
          <cell r="G1322" t="str">
            <v>HT-F3360-RH04</v>
          </cell>
          <cell r="H1322">
            <v>1</v>
          </cell>
          <cell r="I1322">
            <v>323</v>
          </cell>
          <cell r="J1322" t="str">
            <v>FW HD 4GB</v>
          </cell>
          <cell r="K1322">
            <v>229</v>
          </cell>
        </row>
        <row r="1323">
          <cell r="B1323" t="str">
            <v/>
          </cell>
          <cell r="G1323" t="str">
            <v>HT-F3360-NSC03N</v>
          </cell>
          <cell r="H1323">
            <v>1</v>
          </cell>
          <cell r="I1323">
            <v>323</v>
          </cell>
          <cell r="J1323" t="str">
            <v>12xCD-ROM</v>
          </cell>
          <cell r="K1323">
            <v>88</v>
          </cell>
        </row>
        <row r="1324">
          <cell r="B1324" t="str">
            <v/>
          </cell>
          <cell r="G1324" t="str">
            <v>HT-F3360-NSD02A</v>
          </cell>
          <cell r="H1324">
            <v>1</v>
          </cell>
          <cell r="I1324">
            <v>323</v>
          </cell>
          <cell r="J1324" t="str">
            <v>2-16GB DDS-2/DAT</v>
          </cell>
          <cell r="K1324">
            <v>290</v>
          </cell>
        </row>
        <row r="1325">
          <cell r="B1325" t="str">
            <v/>
          </cell>
          <cell r="G1325" t="str">
            <v>HT-F3360-CN2</v>
          </cell>
          <cell r="H1325">
            <v>1</v>
          </cell>
          <cell r="I1325">
            <v>323</v>
          </cell>
          <cell r="J1325" t="str">
            <v>Xｺﾝｿｰﾙ</v>
          </cell>
          <cell r="K1325">
            <v>264</v>
          </cell>
        </row>
        <row r="1326">
          <cell r="B1326" t="str">
            <v/>
          </cell>
          <cell r="G1326" t="str">
            <v>HT-4496-E2J</v>
          </cell>
          <cell r="H1326">
            <v>1</v>
          </cell>
          <cell r="I1326">
            <v>323</v>
          </cell>
          <cell r="J1326" t="str">
            <v>15ｲﾝﾁﾓﾆﾀ</v>
          </cell>
          <cell r="K1326">
            <v>62</v>
          </cell>
        </row>
        <row r="1327">
          <cell r="B1327" t="str">
            <v/>
          </cell>
          <cell r="G1327" t="str">
            <v>RT-11D11-X01</v>
          </cell>
          <cell r="H1327">
            <v>1</v>
          </cell>
          <cell r="I1327">
            <v>333</v>
          </cell>
          <cell r="J1327" t="str">
            <v>HP-UX10.20</v>
          </cell>
          <cell r="K1327">
            <v>0</v>
          </cell>
        </row>
        <row r="1328">
          <cell r="G1328" t="str">
            <v/>
          </cell>
          <cell r="J1328" t="str">
            <v/>
          </cell>
        </row>
        <row r="1329">
          <cell r="B1329" t="str">
            <v>VR580-1</v>
          </cell>
          <cell r="C1329" t="str">
            <v>標準ｼｽﾃﾑｾｯﾄ</v>
          </cell>
          <cell r="D1329" t="str">
            <v>VR580標準ｼｽﾃﾑｾｯﾄ1</v>
          </cell>
          <cell r="E1329" t="str">
            <v>A</v>
          </cell>
          <cell r="F1329">
            <v>1</v>
          </cell>
          <cell r="J1329" t="str">
            <v>合計</v>
          </cell>
          <cell r="K1329">
            <v>18620</v>
          </cell>
        </row>
        <row r="1330">
          <cell r="B1330" t="str">
            <v/>
          </cell>
          <cell r="G1330" t="str">
            <v xml:space="preserve">HT-3360-VR58A    </v>
          </cell>
          <cell r="H1330">
            <v>1</v>
          </cell>
          <cell r="I1330">
            <v>323</v>
          </cell>
          <cell r="J1330" t="str">
            <v>VR580 ﾎﾝﾀｲ</v>
          </cell>
          <cell r="K1330">
            <v>16984</v>
          </cell>
        </row>
        <row r="1331">
          <cell r="B1331" t="str">
            <v/>
          </cell>
          <cell r="G1331" t="str">
            <v>HT-F3360-RM04N</v>
          </cell>
          <cell r="H1331">
            <v>1</v>
          </cell>
          <cell r="I1331">
            <v>323</v>
          </cell>
          <cell r="J1331" t="str">
            <v>256MB ﾒﾓﾘ</v>
          </cell>
          <cell r="K1331">
            <v>703</v>
          </cell>
        </row>
        <row r="1332">
          <cell r="B1332" t="str">
            <v/>
          </cell>
          <cell r="G1332" t="str">
            <v>HT-F3360-RH04</v>
          </cell>
          <cell r="H1332">
            <v>1</v>
          </cell>
          <cell r="I1332">
            <v>323</v>
          </cell>
          <cell r="J1332" t="str">
            <v>FW HD 4GB</v>
          </cell>
          <cell r="K1332">
            <v>229</v>
          </cell>
        </row>
        <row r="1333">
          <cell r="B1333" t="str">
            <v/>
          </cell>
          <cell r="G1333" t="str">
            <v>HT-F3360-NSC03N</v>
          </cell>
          <cell r="H1333">
            <v>1</v>
          </cell>
          <cell r="I1333">
            <v>323</v>
          </cell>
          <cell r="J1333" t="str">
            <v>12xCD-ROM</v>
          </cell>
          <cell r="K1333">
            <v>88</v>
          </cell>
        </row>
        <row r="1334">
          <cell r="B1334" t="str">
            <v/>
          </cell>
          <cell r="G1334" t="str">
            <v>HT-F3360-NSD02A</v>
          </cell>
          <cell r="H1334">
            <v>1</v>
          </cell>
          <cell r="I1334">
            <v>323</v>
          </cell>
          <cell r="J1334" t="str">
            <v>2-16GB DDS-2/DAT</v>
          </cell>
          <cell r="K1334">
            <v>290</v>
          </cell>
        </row>
        <row r="1335">
          <cell r="B1335" t="str">
            <v/>
          </cell>
          <cell r="G1335" t="str">
            <v>HT-F3360-CN2</v>
          </cell>
          <cell r="H1335">
            <v>1</v>
          </cell>
          <cell r="I1335">
            <v>323</v>
          </cell>
          <cell r="J1335" t="str">
            <v>Xｺﾝｿｰﾙ</v>
          </cell>
          <cell r="K1335">
            <v>264</v>
          </cell>
        </row>
        <row r="1336">
          <cell r="B1336" t="str">
            <v/>
          </cell>
          <cell r="G1336" t="str">
            <v>HT-4496-E2J</v>
          </cell>
          <cell r="H1336">
            <v>1</v>
          </cell>
          <cell r="I1336">
            <v>323</v>
          </cell>
          <cell r="J1336" t="str">
            <v>15ｲﾝﾁﾓﾆﾀ</v>
          </cell>
          <cell r="K1336">
            <v>62</v>
          </cell>
        </row>
        <row r="1337">
          <cell r="B1337" t="str">
            <v/>
          </cell>
          <cell r="G1337" t="str">
            <v>RT-11D11-X01</v>
          </cell>
          <cell r="H1337">
            <v>1</v>
          </cell>
          <cell r="I1337">
            <v>333</v>
          </cell>
          <cell r="J1337" t="str">
            <v>HP-UX10.20</v>
          </cell>
          <cell r="K1337">
            <v>0</v>
          </cell>
        </row>
        <row r="1338">
          <cell r="B1338" t="str">
            <v/>
          </cell>
        </row>
        <row r="1339">
          <cell r="B1339" t="str">
            <v>VT500</v>
          </cell>
          <cell r="C1339" t="str">
            <v>標準ｼｽﾃﾑｾｯﾄ</v>
          </cell>
          <cell r="D1339" t="str">
            <v>VT500標準ｾｯﾄ1</v>
          </cell>
          <cell r="E1339" t="str">
            <v>A</v>
          </cell>
          <cell r="F1339">
            <v>1</v>
          </cell>
          <cell r="G1339" t="str">
            <v/>
          </cell>
          <cell r="J1339" t="str">
            <v>合計</v>
          </cell>
          <cell r="K1339">
            <v>22771</v>
          </cell>
        </row>
        <row r="1340">
          <cell r="B1340" t="str">
            <v/>
          </cell>
          <cell r="G1340" t="str">
            <v>HT-3360-VT50A01</v>
          </cell>
          <cell r="H1340" t="str">
            <v>１</v>
          </cell>
          <cell r="I1340">
            <v>323</v>
          </cell>
          <cell r="J1340" t="str">
            <v>VT500 1CPU ﾎﾝﾀｲ</v>
          </cell>
          <cell r="K1340">
            <v>21315</v>
          </cell>
        </row>
        <row r="1341">
          <cell r="B1341" t="str">
            <v/>
          </cell>
          <cell r="G1341" t="str">
            <v>HT-4990-CB16B</v>
          </cell>
          <cell r="H1341" t="str">
            <v>１</v>
          </cell>
          <cell r="I1341">
            <v>323</v>
          </cell>
          <cell r="J1341" t="str">
            <v>1.6m ｷｬﾋﾞﾈｯﾄ(200V)</v>
          </cell>
          <cell r="K1341">
            <v>389</v>
          </cell>
        </row>
        <row r="1342">
          <cell r="B1342" t="str">
            <v/>
          </cell>
          <cell r="G1342" t="str">
            <v>HT-4090-SRM2DA</v>
          </cell>
          <cell r="H1342" t="str">
            <v>１</v>
          </cell>
          <cell r="I1342">
            <v>323</v>
          </cell>
          <cell r="J1342" t="str">
            <v>ﾗｯｸﾏｳﾝﾄｽﾄﾚｰｼﾞ 2GBﾃﾞｨｽｸ</v>
          </cell>
          <cell r="K1342">
            <v>618</v>
          </cell>
        </row>
        <row r="1343">
          <cell r="B1343" t="str">
            <v/>
          </cell>
          <cell r="G1343" t="str">
            <v>HT-F4090-SRT4TU</v>
          </cell>
          <cell r="H1343" t="str">
            <v>１</v>
          </cell>
          <cell r="I1343">
            <v>323</v>
          </cell>
          <cell r="J1343" t="str">
            <v>ﾗｯｸﾏｳﾝﾄ/ﾐﾆﾀﾜｰ 2-8GB DAT</v>
          </cell>
          <cell r="K1343">
            <v>285</v>
          </cell>
        </row>
        <row r="1344">
          <cell r="B1344" t="str">
            <v/>
          </cell>
          <cell r="G1344" t="str">
            <v>HT-F4090-SRTCDU</v>
          </cell>
          <cell r="H1344" t="str">
            <v>１</v>
          </cell>
          <cell r="I1344">
            <v>323</v>
          </cell>
          <cell r="J1344" t="str">
            <v>ﾗｯｸﾏｳﾝﾄ/ﾐﾆﾀﾜｰ CD-ROM</v>
          </cell>
          <cell r="K1344">
            <v>150</v>
          </cell>
        </row>
        <row r="1345">
          <cell r="B1345" t="str">
            <v/>
          </cell>
          <cell r="G1345" t="str">
            <v>HT-4990-CLS2297</v>
          </cell>
          <cell r="H1345" t="str">
            <v>１</v>
          </cell>
          <cell r="I1345">
            <v>323</v>
          </cell>
          <cell r="J1345" t="str">
            <v>SCSIｹｰﾌﾞﾙ(1.5m)ﾃｲﾐﾂﾊﾞﾈ</v>
          </cell>
          <cell r="K1345">
            <v>14</v>
          </cell>
        </row>
        <row r="1346">
          <cell r="B1346" t="str">
            <v/>
          </cell>
          <cell r="G1346" t="str">
            <v>RT-11B11-X01</v>
          </cell>
          <cell r="H1346" t="str">
            <v>１</v>
          </cell>
          <cell r="I1346">
            <v>333</v>
          </cell>
          <cell r="J1346" t="str">
            <v>HP-UX10.01ｲﾝｽﾄｰﾙ</v>
          </cell>
          <cell r="K1346">
            <v>0</v>
          </cell>
        </row>
        <row r="1347">
          <cell r="B1347" t="str">
            <v/>
          </cell>
          <cell r="G1347" t="str">
            <v/>
          </cell>
          <cell r="J1347" t="str">
            <v/>
          </cell>
        </row>
        <row r="1348">
          <cell r="B1348" t="str">
            <v>VT500-2</v>
          </cell>
          <cell r="C1348" t="str">
            <v>標準ｼｽﾃﾑｾｯﾄ</v>
          </cell>
          <cell r="D1348" t="str">
            <v>VT500標準ｾｯﾄ2</v>
          </cell>
          <cell r="E1348" t="str">
            <v>A</v>
          </cell>
          <cell r="F1348">
            <v>1</v>
          </cell>
          <cell r="G1348" t="str">
            <v/>
          </cell>
          <cell r="J1348" t="str">
            <v>合計</v>
          </cell>
          <cell r="K1348">
            <v>22771</v>
          </cell>
        </row>
        <row r="1349">
          <cell r="B1349" t="str">
            <v/>
          </cell>
          <cell r="G1349" t="str">
            <v>HT-3360-VT50B01</v>
          </cell>
          <cell r="H1349" t="str">
            <v>１</v>
          </cell>
          <cell r="I1349">
            <v>323</v>
          </cell>
          <cell r="J1349" t="str">
            <v>VT500 1CPU ﾎﾝﾀｲ</v>
          </cell>
          <cell r="K1349">
            <v>21315</v>
          </cell>
        </row>
        <row r="1350">
          <cell r="B1350" t="str">
            <v/>
          </cell>
          <cell r="G1350" t="str">
            <v>HT-4990-CB16B</v>
          </cell>
          <cell r="H1350" t="str">
            <v>１</v>
          </cell>
          <cell r="I1350">
            <v>323</v>
          </cell>
          <cell r="J1350" t="str">
            <v>1.6m ｷｬﾋﾞﾈｯﾄ(200V)</v>
          </cell>
          <cell r="K1350">
            <v>389</v>
          </cell>
        </row>
        <row r="1351">
          <cell r="B1351" t="str">
            <v/>
          </cell>
          <cell r="G1351" t="str">
            <v>HT-4090-SRM2DA</v>
          </cell>
          <cell r="H1351" t="str">
            <v>１</v>
          </cell>
          <cell r="I1351">
            <v>323</v>
          </cell>
          <cell r="J1351" t="str">
            <v>ﾗｯｸﾏｳﾝﾄｽﾄﾚｰｼﾞ 2GBﾃﾞｨｽｸ</v>
          </cell>
          <cell r="K1351">
            <v>618</v>
          </cell>
        </row>
        <row r="1352">
          <cell r="B1352" t="str">
            <v/>
          </cell>
          <cell r="G1352" t="str">
            <v>HT-F4090-SRT4TU</v>
          </cell>
          <cell r="H1352" t="str">
            <v>１</v>
          </cell>
          <cell r="I1352">
            <v>323</v>
          </cell>
          <cell r="J1352" t="str">
            <v>ﾗｯｸﾏｳﾝﾄ/ﾐﾆﾀﾜｰ 2-8GB DAT</v>
          </cell>
          <cell r="K1352">
            <v>285</v>
          </cell>
        </row>
        <row r="1353">
          <cell r="B1353" t="str">
            <v/>
          </cell>
          <cell r="G1353" t="str">
            <v>HT-F4090-SRTCDU</v>
          </cell>
          <cell r="H1353" t="str">
            <v>１</v>
          </cell>
          <cell r="I1353">
            <v>323</v>
          </cell>
          <cell r="J1353" t="str">
            <v>ﾗｯｸﾏｳﾝﾄ/ﾐﾆﾀﾜｰ CD-ROM</v>
          </cell>
          <cell r="K1353">
            <v>150</v>
          </cell>
        </row>
        <row r="1354">
          <cell r="B1354" t="str">
            <v/>
          </cell>
          <cell r="G1354" t="str">
            <v>HT-4990-CLS2297</v>
          </cell>
          <cell r="H1354" t="str">
            <v>１</v>
          </cell>
          <cell r="I1354">
            <v>323</v>
          </cell>
          <cell r="J1354" t="str">
            <v>SCSIｹｰﾌﾞﾙ(1.5m)ﾃｲﾐﾂﾊﾞﾈ</v>
          </cell>
          <cell r="K1354">
            <v>14</v>
          </cell>
        </row>
        <row r="1355">
          <cell r="B1355" t="str">
            <v/>
          </cell>
          <cell r="G1355" t="str">
            <v>RT-11B11-X01</v>
          </cell>
          <cell r="H1355" t="str">
            <v>１</v>
          </cell>
          <cell r="I1355">
            <v>333</v>
          </cell>
          <cell r="J1355" t="str">
            <v>HP-UX10.01ｲﾝｽﾄｰﾙ</v>
          </cell>
          <cell r="K1355">
            <v>0</v>
          </cell>
        </row>
        <row r="1356">
          <cell r="B1356" t="str">
            <v/>
          </cell>
          <cell r="G1356" t="str">
            <v/>
          </cell>
          <cell r="J1356" t="str">
            <v/>
          </cell>
        </row>
        <row r="1357">
          <cell r="B1357" t="str">
            <v>VT500-3</v>
          </cell>
          <cell r="C1357" t="str">
            <v>標準ｼｽﾃﾑｾｯﾄ</v>
          </cell>
          <cell r="D1357" t="str">
            <v>VT500基本ｾｯﾄ3</v>
          </cell>
          <cell r="E1357" t="str">
            <v>A</v>
          </cell>
          <cell r="F1357">
            <v>1</v>
          </cell>
          <cell r="G1357" t="str">
            <v/>
          </cell>
          <cell r="J1357" t="str">
            <v>合計</v>
          </cell>
          <cell r="K1357">
            <v>22758</v>
          </cell>
        </row>
        <row r="1358">
          <cell r="B1358" t="str">
            <v/>
          </cell>
          <cell r="G1358" t="str">
            <v>HT-3360-VT50C01</v>
          </cell>
          <cell r="H1358" t="str">
            <v>１</v>
          </cell>
          <cell r="I1358">
            <v>323</v>
          </cell>
          <cell r="J1358" t="str">
            <v>VT500 1CPU ﾎﾝﾀｲ</v>
          </cell>
          <cell r="K1358">
            <v>21027</v>
          </cell>
        </row>
        <row r="1359">
          <cell r="B1359" t="str">
            <v/>
          </cell>
          <cell r="G1359" t="str">
            <v>HT-4990-CB16B</v>
          </cell>
          <cell r="H1359" t="str">
            <v>１</v>
          </cell>
          <cell r="I1359">
            <v>323</v>
          </cell>
          <cell r="J1359" t="str">
            <v>1.6m ｷｬﾋﾞﾈｯﾄ(200V)</v>
          </cell>
          <cell r="K1359">
            <v>389</v>
          </cell>
        </row>
        <row r="1360">
          <cell r="B1360" t="str">
            <v/>
          </cell>
          <cell r="G1360" t="str">
            <v>HT-4090-SRM2DA</v>
          </cell>
          <cell r="H1360" t="str">
            <v>１</v>
          </cell>
          <cell r="I1360">
            <v>323</v>
          </cell>
          <cell r="J1360" t="str">
            <v>ﾗｯｸﾏｳﾝﾄｽﾄﾚｰｼﾞ 2GBﾃﾞｨｽｸ</v>
          </cell>
          <cell r="K1360">
            <v>605</v>
          </cell>
        </row>
        <row r="1361">
          <cell r="B1361" t="str">
            <v/>
          </cell>
          <cell r="G1361" t="str">
            <v>HT-F4090-SRT4TU</v>
          </cell>
          <cell r="H1361" t="str">
            <v>１</v>
          </cell>
          <cell r="I1361">
            <v>323</v>
          </cell>
          <cell r="J1361" t="str">
            <v>ﾗｯｸﾏｳﾝﾄ/ﾐﾆﾀﾜｰ 2-8GB DAT</v>
          </cell>
          <cell r="K1361">
            <v>285</v>
          </cell>
        </row>
        <row r="1362">
          <cell r="B1362" t="str">
            <v/>
          </cell>
          <cell r="G1362" t="str">
            <v>HT-F4090-SRTCDU</v>
          </cell>
          <cell r="H1362" t="str">
            <v>１</v>
          </cell>
          <cell r="I1362">
            <v>323</v>
          </cell>
          <cell r="J1362" t="str">
            <v>ﾗｯｸﾏｳﾝﾄ/ﾐﾆﾀﾜｰ CD-ROM</v>
          </cell>
          <cell r="K1362">
            <v>150</v>
          </cell>
        </row>
        <row r="1363">
          <cell r="B1363" t="str">
            <v/>
          </cell>
          <cell r="G1363" t="str">
            <v>HT-4990-CLS2297</v>
          </cell>
          <cell r="H1363" t="str">
            <v>１</v>
          </cell>
          <cell r="I1363">
            <v>323</v>
          </cell>
          <cell r="J1363" t="str">
            <v>SCSIｹｰﾌﾞﾙ(1.5m)ﾃｲﾐﾂﾊﾞﾈ</v>
          </cell>
          <cell r="K1363">
            <v>14</v>
          </cell>
        </row>
        <row r="1364">
          <cell r="B1364" t="str">
            <v/>
          </cell>
          <cell r="G1364" t="str">
            <v>HT-F3360-CN1</v>
          </cell>
          <cell r="H1364">
            <v>1</v>
          </cell>
          <cell r="I1364">
            <v>323</v>
          </cell>
          <cell r="J1364" t="str">
            <v>Xｺﾝｿｰﾙ</v>
          </cell>
          <cell r="K1364">
            <v>226</v>
          </cell>
        </row>
        <row r="1365">
          <cell r="B1365" t="str">
            <v/>
          </cell>
          <cell r="G1365" t="str">
            <v>HT-4496-E2J</v>
          </cell>
          <cell r="H1365">
            <v>1</v>
          </cell>
          <cell r="I1365">
            <v>323</v>
          </cell>
          <cell r="J1365" t="str">
            <v>15ｲﾝﾁﾓﾆﾀ</v>
          </cell>
          <cell r="K1365">
            <v>62</v>
          </cell>
        </row>
        <row r="1366">
          <cell r="B1366" t="str">
            <v/>
          </cell>
          <cell r="G1366" t="str">
            <v>RT-11B11-X01</v>
          </cell>
          <cell r="H1366" t="str">
            <v>１</v>
          </cell>
          <cell r="I1366">
            <v>333</v>
          </cell>
          <cell r="J1366" t="str">
            <v>HP-UX10.01ｲﾝｽﾄｰﾙ</v>
          </cell>
          <cell r="K1366">
            <v>0</v>
          </cell>
        </row>
        <row r="1367">
          <cell r="B1367" t="str">
            <v/>
          </cell>
          <cell r="G1367" t="str">
            <v/>
          </cell>
          <cell r="J1367" t="str">
            <v/>
          </cell>
        </row>
        <row r="1368">
          <cell r="B1368" t="str">
            <v>VT500-4</v>
          </cell>
          <cell r="C1368" t="str">
            <v>標準ｼｽﾃﾑｾｯﾄ</v>
          </cell>
          <cell r="D1368" t="str">
            <v>VT500基本ｾｯﾄ4</v>
          </cell>
          <cell r="E1368" t="str">
            <v>A</v>
          </cell>
          <cell r="F1368">
            <v>1</v>
          </cell>
          <cell r="G1368" t="str">
            <v/>
          </cell>
          <cell r="J1368" t="str">
            <v>合計</v>
          </cell>
          <cell r="K1368">
            <v>20194</v>
          </cell>
        </row>
        <row r="1369">
          <cell r="B1369" t="str">
            <v/>
          </cell>
          <cell r="G1369" t="str">
            <v>HT-3360-VT50C01</v>
          </cell>
          <cell r="H1369">
            <v>1</v>
          </cell>
          <cell r="I1369">
            <v>323</v>
          </cell>
          <cell r="J1369" t="str">
            <v>VT500 1CPU ﾎﾝﾀｲ</v>
          </cell>
          <cell r="K1369">
            <v>18312</v>
          </cell>
        </row>
        <row r="1370">
          <cell r="B1370" t="str">
            <v/>
          </cell>
          <cell r="G1370" t="str">
            <v>HT-4990-CB16B</v>
          </cell>
          <cell r="H1370">
            <v>1</v>
          </cell>
          <cell r="I1370">
            <v>323</v>
          </cell>
          <cell r="J1370" t="str">
            <v>1.6m ｷｬﾋﾞﾈｯﾄ(200V)</v>
          </cell>
          <cell r="K1370">
            <v>383</v>
          </cell>
        </row>
        <row r="1371">
          <cell r="B1371" t="str">
            <v/>
          </cell>
          <cell r="G1371" t="str">
            <v>HT-4090-SRM2D</v>
          </cell>
          <cell r="H1371">
            <v>1</v>
          </cell>
          <cell r="I1371">
            <v>323</v>
          </cell>
          <cell r="J1371" t="str">
            <v>ﾗｯｸﾏｳﾝﾄｽﾄﾚｰｼﾞ 2GBﾃﾞｨｽｸ</v>
          </cell>
          <cell r="K1371">
            <v>618</v>
          </cell>
        </row>
        <row r="1372">
          <cell r="B1372" t="str">
            <v/>
          </cell>
          <cell r="G1372" t="str">
            <v>HT-F4090-SRT8TU</v>
          </cell>
          <cell r="H1372">
            <v>1</v>
          </cell>
          <cell r="I1372">
            <v>323</v>
          </cell>
          <cell r="J1372" t="str">
            <v>2-16GB DDS-2/DAT ｶｸﾁｮｳﾕﾆｯﾄ</v>
          </cell>
          <cell r="K1372">
            <v>429</v>
          </cell>
        </row>
        <row r="1373">
          <cell r="B1373" t="str">
            <v/>
          </cell>
          <cell r="G1373" t="str">
            <v>HT-F4090-SRTCDU</v>
          </cell>
          <cell r="H1373">
            <v>1</v>
          </cell>
          <cell r="I1373">
            <v>323</v>
          </cell>
          <cell r="J1373" t="str">
            <v>CD-ROM ｶｸﾁｮｳﾕﾆｯﾄ</v>
          </cell>
          <cell r="K1373">
            <v>150</v>
          </cell>
        </row>
        <row r="1374">
          <cell r="B1374" t="str">
            <v/>
          </cell>
          <cell r="G1374" t="str">
            <v>HT-4990-CLS2297</v>
          </cell>
          <cell r="H1374">
            <v>1</v>
          </cell>
          <cell r="I1374">
            <v>323</v>
          </cell>
          <cell r="J1374" t="str">
            <v>SCSIｹｰﾌﾞﾙ(1.5m)ﾃｲﾐﾂﾊﾞﾈ</v>
          </cell>
          <cell r="K1374">
            <v>14</v>
          </cell>
        </row>
        <row r="1375">
          <cell r="B1375" t="str">
            <v/>
          </cell>
          <cell r="G1375" t="str">
            <v>HT-F3360-CN1</v>
          </cell>
          <cell r="H1375">
            <v>1</v>
          </cell>
          <cell r="I1375">
            <v>323</v>
          </cell>
          <cell r="J1375" t="str">
            <v>Xｺﾝｿｰﾙ</v>
          </cell>
          <cell r="K1375">
            <v>226</v>
          </cell>
        </row>
        <row r="1376">
          <cell r="B1376" t="str">
            <v/>
          </cell>
          <cell r="G1376" t="str">
            <v>HT-4496-E2J</v>
          </cell>
          <cell r="H1376">
            <v>1</v>
          </cell>
          <cell r="I1376">
            <v>323</v>
          </cell>
          <cell r="J1376" t="str">
            <v>15ｲﾝﾁﾓﾆﾀ</v>
          </cell>
          <cell r="K1376">
            <v>62</v>
          </cell>
        </row>
        <row r="1377">
          <cell r="B1377" t="str">
            <v/>
          </cell>
          <cell r="G1377" t="str">
            <v>RT-11D11-X01</v>
          </cell>
          <cell r="H1377">
            <v>1</v>
          </cell>
          <cell r="I1377">
            <v>333</v>
          </cell>
          <cell r="J1377" t="str">
            <v>HP-UX10.20ｲﾝｽﾄｰﾙ</v>
          </cell>
          <cell r="K1377">
            <v>0</v>
          </cell>
        </row>
        <row r="1378">
          <cell r="B1378" t="str">
            <v/>
          </cell>
          <cell r="G1378" t="str">
            <v/>
          </cell>
          <cell r="J1378" t="str">
            <v/>
          </cell>
        </row>
        <row r="1379">
          <cell r="B1379" t="str">
            <v>VT520</v>
          </cell>
          <cell r="C1379" t="str">
            <v>標準ｼｽﾃﾑｾｯﾄ</v>
          </cell>
          <cell r="D1379" t="str">
            <v>VT520基本ｾｯﾄ1</v>
          </cell>
          <cell r="E1379" t="str">
            <v>A</v>
          </cell>
          <cell r="F1379">
            <v>1</v>
          </cell>
          <cell r="G1379" t="str">
            <v/>
          </cell>
          <cell r="J1379" t="str">
            <v>合計</v>
          </cell>
          <cell r="K1379">
            <v>25072.5</v>
          </cell>
        </row>
        <row r="1380">
          <cell r="B1380" t="str">
            <v/>
          </cell>
          <cell r="G1380" t="str">
            <v>HT-3360-VT52A01</v>
          </cell>
          <cell r="H1380" t="str">
            <v>１</v>
          </cell>
          <cell r="I1380">
            <v>323</v>
          </cell>
          <cell r="J1380" t="str">
            <v>VT520 CPU</v>
          </cell>
          <cell r="K1380">
            <v>23773</v>
          </cell>
        </row>
        <row r="1381">
          <cell r="B1381" t="str">
            <v/>
          </cell>
          <cell r="G1381" t="str">
            <v>HT-4990-CB16B</v>
          </cell>
          <cell r="H1381" t="str">
            <v>１</v>
          </cell>
          <cell r="I1381">
            <v>323</v>
          </cell>
          <cell r="J1381" t="str">
            <v>1.6m ｷｬﾋﾞﾈｯﾄ</v>
          </cell>
          <cell r="K1381">
            <v>389</v>
          </cell>
        </row>
        <row r="1382">
          <cell r="B1382" t="str">
            <v/>
          </cell>
          <cell r="G1382" t="str">
            <v>HT-4090-SRM2DA</v>
          </cell>
          <cell r="H1382" t="str">
            <v>１</v>
          </cell>
          <cell r="I1382">
            <v>323</v>
          </cell>
          <cell r="J1382" t="str">
            <v>ﾗｯｸﾏｳﾝﾄ ｽﾄﾚｰｼﾞ HD 2GB</v>
          </cell>
          <cell r="K1382">
            <v>605</v>
          </cell>
        </row>
        <row r="1383">
          <cell r="B1383" t="str">
            <v/>
          </cell>
          <cell r="G1383" t="str">
            <v>HT-F4090-SRT4TU</v>
          </cell>
          <cell r="H1383" t="str">
            <v>１</v>
          </cell>
          <cell r="I1383">
            <v>323</v>
          </cell>
          <cell r="J1383" t="str">
            <v>2-8GB DAT ﾕﾆｯﾄ</v>
          </cell>
          <cell r="K1383">
            <v>285</v>
          </cell>
        </row>
        <row r="1384">
          <cell r="B1384" t="str">
            <v/>
          </cell>
          <cell r="G1384" t="str">
            <v>HT-4990-CLS2291</v>
          </cell>
          <cell r="H1384" t="str">
            <v>１</v>
          </cell>
          <cell r="I1384">
            <v>323</v>
          </cell>
          <cell r="J1384" t="str">
            <v>SCSI ﾀﾐﾈｰﾀ</v>
          </cell>
          <cell r="K1384">
            <v>6.5</v>
          </cell>
        </row>
        <row r="1385">
          <cell r="B1385" t="str">
            <v/>
          </cell>
          <cell r="G1385" t="str">
            <v>HT-4990-CLS2297</v>
          </cell>
          <cell r="H1385" t="str">
            <v>１</v>
          </cell>
          <cell r="I1385">
            <v>323</v>
          </cell>
          <cell r="J1385" t="str">
            <v>S.E SCSI ｹｰﾌﾞﾙ</v>
          </cell>
          <cell r="K1385">
            <v>14</v>
          </cell>
        </row>
        <row r="1386">
          <cell r="B1386" t="str">
            <v/>
          </cell>
          <cell r="G1386" t="str">
            <v>RT-11B11-X01</v>
          </cell>
          <cell r="H1386" t="str">
            <v>１</v>
          </cell>
          <cell r="I1386">
            <v>333</v>
          </cell>
          <cell r="J1386" t="str">
            <v>HP-UX10.01</v>
          </cell>
          <cell r="K1386">
            <v>0</v>
          </cell>
        </row>
        <row r="1387">
          <cell r="B1387" t="str">
            <v/>
          </cell>
          <cell r="G1387" t="str">
            <v/>
          </cell>
          <cell r="J1387" t="str">
            <v/>
          </cell>
        </row>
        <row r="1388">
          <cell r="B1388" t="str">
            <v>VT520-2</v>
          </cell>
          <cell r="C1388" t="str">
            <v>標準ｼｽﾃﾑｾｯﾄ</v>
          </cell>
          <cell r="D1388" t="str">
            <v>VT520基本ｾｯﾄ2</v>
          </cell>
          <cell r="E1388" t="str">
            <v>A</v>
          </cell>
          <cell r="F1388">
            <v>1</v>
          </cell>
          <cell r="G1388" t="str">
            <v/>
          </cell>
          <cell r="J1388" t="str">
            <v>合計</v>
          </cell>
          <cell r="K1388">
            <v>25072.5</v>
          </cell>
        </row>
        <row r="1389">
          <cell r="B1389" t="str">
            <v/>
          </cell>
          <cell r="G1389" t="str">
            <v>HT-3360-VT52B01</v>
          </cell>
          <cell r="H1389" t="str">
            <v>１</v>
          </cell>
          <cell r="I1389">
            <v>323</v>
          </cell>
          <cell r="J1389" t="str">
            <v>VT520 CPU</v>
          </cell>
          <cell r="K1389">
            <v>23485</v>
          </cell>
        </row>
        <row r="1390">
          <cell r="B1390" t="str">
            <v/>
          </cell>
          <cell r="G1390" t="str">
            <v>HT-4990-CB16B</v>
          </cell>
          <cell r="H1390" t="str">
            <v>１</v>
          </cell>
          <cell r="I1390">
            <v>323</v>
          </cell>
          <cell r="J1390" t="str">
            <v>1.6m ｷｬﾋﾞﾈｯﾄ</v>
          </cell>
          <cell r="K1390">
            <v>389</v>
          </cell>
        </row>
        <row r="1391">
          <cell r="B1391" t="str">
            <v/>
          </cell>
          <cell r="G1391" t="str">
            <v>HT-4090-SRM2DA</v>
          </cell>
          <cell r="H1391" t="str">
            <v>１</v>
          </cell>
          <cell r="I1391">
            <v>323</v>
          </cell>
          <cell r="J1391" t="str">
            <v>ﾗｯｸﾏｳﾝﾄ ｽﾄﾚｰｼﾞ HD 2GB</v>
          </cell>
          <cell r="K1391">
            <v>605</v>
          </cell>
        </row>
        <row r="1392">
          <cell r="B1392" t="str">
            <v/>
          </cell>
          <cell r="G1392" t="str">
            <v>HT-F4090-SRT4TU</v>
          </cell>
          <cell r="H1392" t="str">
            <v>１</v>
          </cell>
          <cell r="I1392">
            <v>323</v>
          </cell>
          <cell r="J1392" t="str">
            <v>2-8GB DAT ﾕﾆｯﾄ</v>
          </cell>
          <cell r="K1392">
            <v>285</v>
          </cell>
        </row>
        <row r="1393">
          <cell r="B1393" t="str">
            <v/>
          </cell>
          <cell r="G1393" t="str">
            <v>HT-4990-CLS2291</v>
          </cell>
          <cell r="H1393" t="str">
            <v>１</v>
          </cell>
          <cell r="I1393">
            <v>323</v>
          </cell>
          <cell r="J1393" t="str">
            <v>SCSI ﾀﾐﾈｰﾀ</v>
          </cell>
          <cell r="K1393">
            <v>6.5</v>
          </cell>
        </row>
        <row r="1394">
          <cell r="B1394" t="str">
            <v/>
          </cell>
          <cell r="G1394" t="str">
            <v>HT-4990-CLS2297</v>
          </cell>
          <cell r="H1394" t="str">
            <v>１</v>
          </cell>
          <cell r="I1394">
            <v>323</v>
          </cell>
          <cell r="J1394" t="str">
            <v>S.E SCSI ｹｰﾌﾞﾙ</v>
          </cell>
          <cell r="K1394">
            <v>14</v>
          </cell>
        </row>
        <row r="1395">
          <cell r="B1395" t="str">
            <v/>
          </cell>
          <cell r="G1395" t="str">
            <v>HT-F3360-CN1</v>
          </cell>
          <cell r="H1395">
            <v>1</v>
          </cell>
          <cell r="I1395">
            <v>323</v>
          </cell>
          <cell r="J1395" t="str">
            <v>Xｺﾝｿｰﾙ</v>
          </cell>
          <cell r="K1395">
            <v>226</v>
          </cell>
        </row>
        <row r="1396">
          <cell r="B1396" t="str">
            <v/>
          </cell>
          <cell r="G1396" t="str">
            <v>HT-4496-E2J</v>
          </cell>
          <cell r="H1396">
            <v>1</v>
          </cell>
          <cell r="I1396">
            <v>323</v>
          </cell>
          <cell r="J1396" t="str">
            <v>15ｲﾝﾁﾓﾆﾀ</v>
          </cell>
          <cell r="K1396">
            <v>62</v>
          </cell>
        </row>
        <row r="1397">
          <cell r="B1397" t="str">
            <v/>
          </cell>
          <cell r="G1397" t="str">
            <v>RT-11B11-X01</v>
          </cell>
          <cell r="H1397" t="str">
            <v>１</v>
          </cell>
          <cell r="I1397">
            <v>333</v>
          </cell>
          <cell r="J1397" t="str">
            <v>HP-UX10.01</v>
          </cell>
          <cell r="K1397">
            <v>0</v>
          </cell>
        </row>
        <row r="1398">
          <cell r="B1398" t="str">
            <v/>
          </cell>
          <cell r="G1398" t="str">
            <v/>
          </cell>
          <cell r="J1398" t="str">
            <v/>
          </cell>
        </row>
        <row r="1399">
          <cell r="B1399" t="str">
            <v>VT520-3</v>
          </cell>
          <cell r="C1399" t="str">
            <v>標準ｼｽﾃﾑｾｯﾄ</v>
          </cell>
          <cell r="D1399" t="str">
            <v>VT520基本ｾｯﾄ3</v>
          </cell>
          <cell r="E1399" t="str">
            <v>A</v>
          </cell>
          <cell r="F1399">
            <v>1</v>
          </cell>
          <cell r="G1399" t="str">
            <v/>
          </cell>
          <cell r="J1399" t="str">
            <v>合計</v>
          </cell>
          <cell r="K1399">
            <v>20050.5</v>
          </cell>
        </row>
        <row r="1400">
          <cell r="B1400" t="str">
            <v/>
          </cell>
          <cell r="G1400" t="str">
            <v>HT-3360-VT52B01</v>
          </cell>
          <cell r="H1400">
            <v>1</v>
          </cell>
          <cell r="I1400">
            <v>323</v>
          </cell>
          <cell r="J1400" t="str">
            <v>VT520 CPU</v>
          </cell>
          <cell r="K1400">
            <v>18312</v>
          </cell>
        </row>
        <row r="1401">
          <cell r="B1401" t="str">
            <v/>
          </cell>
          <cell r="G1401" t="str">
            <v>HT-4990-CB16B</v>
          </cell>
          <cell r="H1401">
            <v>1</v>
          </cell>
          <cell r="I1401">
            <v>323</v>
          </cell>
          <cell r="J1401" t="str">
            <v>1.6m ｷｬﾋﾞﾈｯﾄ</v>
          </cell>
          <cell r="K1401">
            <v>383</v>
          </cell>
        </row>
        <row r="1402">
          <cell r="B1402" t="str">
            <v/>
          </cell>
          <cell r="G1402" t="str">
            <v>HT-4090-SRM2D</v>
          </cell>
          <cell r="H1402">
            <v>1</v>
          </cell>
          <cell r="I1402">
            <v>323</v>
          </cell>
          <cell r="J1402" t="str">
            <v>ﾗｯｸﾏｳﾝﾄ ｽﾄﾚｰｼﾞ HD 2GB</v>
          </cell>
          <cell r="K1402">
            <v>618</v>
          </cell>
        </row>
        <row r="1403">
          <cell r="B1403" t="str">
            <v/>
          </cell>
          <cell r="G1403" t="str">
            <v>HT-F4090-SRT8TU</v>
          </cell>
          <cell r="H1403">
            <v>1</v>
          </cell>
          <cell r="I1403">
            <v>323</v>
          </cell>
          <cell r="J1403" t="str">
            <v>2-16GB DDS-2/DAT ﾕﾆｯﾄ</v>
          </cell>
          <cell r="K1403">
            <v>429</v>
          </cell>
        </row>
        <row r="1404">
          <cell r="B1404" t="str">
            <v/>
          </cell>
          <cell r="G1404" t="str">
            <v>HT-4990-CLS2291</v>
          </cell>
          <cell r="H1404">
            <v>1</v>
          </cell>
          <cell r="I1404">
            <v>323</v>
          </cell>
          <cell r="J1404" t="str">
            <v>SCSI ﾀﾐﾈｰﾀ</v>
          </cell>
          <cell r="K1404">
            <v>6.5</v>
          </cell>
        </row>
        <row r="1405">
          <cell r="B1405" t="str">
            <v/>
          </cell>
          <cell r="G1405" t="str">
            <v>HT-4990-CLS2297</v>
          </cell>
          <cell r="H1405">
            <v>1</v>
          </cell>
          <cell r="I1405">
            <v>323</v>
          </cell>
          <cell r="J1405" t="str">
            <v>S.E SCSI ｹｰﾌﾞﾙ</v>
          </cell>
          <cell r="K1405">
            <v>14</v>
          </cell>
        </row>
        <row r="1406">
          <cell r="B1406" t="str">
            <v/>
          </cell>
          <cell r="G1406" t="str">
            <v>HT-F3360-CN1</v>
          </cell>
          <cell r="H1406">
            <v>1</v>
          </cell>
          <cell r="I1406">
            <v>323</v>
          </cell>
          <cell r="J1406" t="str">
            <v>Xｺﾝｿｰﾙ</v>
          </cell>
          <cell r="K1406">
            <v>226</v>
          </cell>
        </row>
        <row r="1407">
          <cell r="B1407" t="str">
            <v/>
          </cell>
          <cell r="G1407" t="str">
            <v>HT-4496-E2J</v>
          </cell>
          <cell r="H1407">
            <v>1</v>
          </cell>
          <cell r="I1407">
            <v>323</v>
          </cell>
          <cell r="J1407" t="str">
            <v>15ｲﾝﾁﾓﾆﾀ</v>
          </cell>
          <cell r="K1407">
            <v>62</v>
          </cell>
        </row>
        <row r="1408">
          <cell r="B1408" t="str">
            <v/>
          </cell>
          <cell r="G1408" t="str">
            <v>RT-11D11-X01</v>
          </cell>
          <cell r="H1408">
            <v>1</v>
          </cell>
          <cell r="I1408">
            <v>333</v>
          </cell>
          <cell r="J1408" t="str">
            <v>HP-UX10.20</v>
          </cell>
          <cell r="K1408">
            <v>0</v>
          </cell>
        </row>
        <row r="1409">
          <cell r="B1409" t="str">
            <v/>
          </cell>
          <cell r="G1409" t="str">
            <v/>
          </cell>
          <cell r="J1409" t="str">
            <v/>
          </cell>
        </row>
        <row r="1410">
          <cell r="B1410" t="str">
            <v>VT600</v>
          </cell>
          <cell r="C1410" t="str">
            <v>標準ｼｽﾃﾑｾｯﾄ</v>
          </cell>
          <cell r="D1410" t="str">
            <v>VT600標準ｾｯﾄ1</v>
          </cell>
          <cell r="E1410" t="str">
            <v>A</v>
          </cell>
          <cell r="F1410">
            <v>1</v>
          </cell>
          <cell r="G1410" t="str">
            <v/>
          </cell>
          <cell r="J1410" t="str">
            <v>合計</v>
          </cell>
          <cell r="K1410">
            <v>20050.5</v>
          </cell>
        </row>
        <row r="1411">
          <cell r="G1411" t="str">
            <v>HT-3360-VT60A</v>
          </cell>
          <cell r="H1411">
            <v>1</v>
          </cell>
          <cell r="I1411">
            <v>323</v>
          </cell>
          <cell r="J1411" t="str">
            <v>VT600 CPU</v>
          </cell>
          <cell r="K1411">
            <v>22220</v>
          </cell>
        </row>
        <row r="1412">
          <cell r="G1412" t="str">
            <v>HT-F3360-TM02N</v>
          </cell>
          <cell r="H1412">
            <v>1</v>
          </cell>
          <cell r="I1412">
            <v>323</v>
          </cell>
          <cell r="J1412" t="str">
            <v>ﾅｲｿﾞｳ256MBﾒﾓﾘ</v>
          </cell>
          <cell r="K1412">
            <v>1001</v>
          </cell>
        </row>
        <row r="1413">
          <cell r="G1413" t="str">
            <v>HT-F3360-CN1T</v>
          </cell>
          <cell r="H1413">
            <v>1</v>
          </cell>
          <cell r="I1413">
            <v>323</v>
          </cell>
          <cell r="J1413" t="str">
            <v>VTﾖｳ Xｺﾝｿｰﾙ</v>
          </cell>
          <cell r="K1413">
            <v>226</v>
          </cell>
        </row>
        <row r="1414">
          <cell r="G1414" t="str">
            <v>HT-4496-E2J</v>
          </cell>
          <cell r="H1414">
            <v>1</v>
          </cell>
          <cell r="I1414">
            <v>323</v>
          </cell>
          <cell r="J1414" t="str">
            <v>15ｲﾝﾁﾓﾆﾀ</v>
          </cell>
          <cell r="K1414">
            <v>62</v>
          </cell>
        </row>
        <row r="1415">
          <cell r="G1415" t="str">
            <v>HT-4990-CB16B</v>
          </cell>
          <cell r="H1415">
            <v>1</v>
          </cell>
          <cell r="I1415">
            <v>323</v>
          </cell>
          <cell r="J1415" t="str">
            <v>1.6m ｷｬﾋﾞﾈｯﾄ</v>
          </cell>
          <cell r="K1415">
            <v>383</v>
          </cell>
        </row>
        <row r="1416">
          <cell r="G1416" t="str">
            <v>HT-4098-JR</v>
          </cell>
          <cell r="H1416">
            <v>1</v>
          </cell>
          <cell r="I1416">
            <v>323</v>
          </cell>
          <cell r="J1416" t="str">
            <v>ﾗｯｸﾏｳﾝﾄｴﾝｸﾛｰｼﾞｬ</v>
          </cell>
          <cell r="K1416">
            <v>159</v>
          </cell>
        </row>
        <row r="1417">
          <cell r="G1417" t="str">
            <v>HT-F4098-JSD1</v>
          </cell>
          <cell r="H1417">
            <v>1</v>
          </cell>
          <cell r="I1417">
            <v>323</v>
          </cell>
          <cell r="J1417" t="str">
            <v>DDS-3/DAT ﾕﾆｯﾄ</v>
          </cell>
          <cell r="K1417">
            <v>602</v>
          </cell>
        </row>
        <row r="1418">
          <cell r="G1418" t="str">
            <v>HT-F4098-JSH21</v>
          </cell>
          <cell r="H1418">
            <v>1</v>
          </cell>
          <cell r="I1418">
            <v>323</v>
          </cell>
          <cell r="J1418" t="str">
            <v>S.E. 4GB HDDﾕﾆｯﾄ</v>
          </cell>
          <cell r="K1418">
            <v>389</v>
          </cell>
        </row>
        <row r="1419">
          <cell r="G1419" t="str">
            <v>HT-4955-F74E</v>
          </cell>
          <cell r="H1419">
            <v>1</v>
          </cell>
          <cell r="I1419">
            <v>323</v>
          </cell>
          <cell r="J1419" t="str">
            <v>SCSI ｹｰﾌﾞﾙ</v>
          </cell>
          <cell r="K1419">
            <v>16</v>
          </cell>
        </row>
        <row r="1420">
          <cell r="G1420" t="str">
            <v>HT-4997-T06</v>
          </cell>
          <cell r="H1420">
            <v>1</v>
          </cell>
          <cell r="I1420">
            <v>323</v>
          </cell>
          <cell r="J1420" t="str">
            <v>ﾀｰﾐﾈｰﾀ</v>
          </cell>
          <cell r="K1420">
            <v>8</v>
          </cell>
        </row>
        <row r="1421">
          <cell r="G1421" t="str">
            <v>HT-4090-CDR02</v>
          </cell>
          <cell r="H1421">
            <v>1</v>
          </cell>
          <cell r="I1421">
            <v>323</v>
          </cell>
          <cell r="J1421" t="str">
            <v>ｽﾀﾝﾄﾞｱﾛﾝCD-ROM</v>
          </cell>
          <cell r="K1421">
            <v>83</v>
          </cell>
        </row>
        <row r="1422">
          <cell r="G1422" t="str">
            <v>HT-F4990-RMT</v>
          </cell>
          <cell r="H1422">
            <v>1</v>
          </cell>
          <cell r="I1422">
            <v>323</v>
          </cell>
          <cell r="J1422" t="str">
            <v>ﾗｯｸﾏｳﾝﾄｷｯﾄ</v>
          </cell>
          <cell r="K1422">
            <v>55</v>
          </cell>
        </row>
        <row r="1423">
          <cell r="G1423" t="str">
            <v>HT-4990-AUI5062</v>
          </cell>
          <cell r="H1423">
            <v>1</v>
          </cell>
          <cell r="I1423">
            <v>323</v>
          </cell>
          <cell r="J1423" t="str">
            <v>AUIﾘﾃｰﾅ</v>
          </cell>
          <cell r="K1423">
            <v>5</v>
          </cell>
        </row>
        <row r="1424">
          <cell r="G1424" t="str">
            <v>RT-11D11-X01</v>
          </cell>
          <cell r="H1424">
            <v>1</v>
          </cell>
          <cell r="I1424">
            <v>333</v>
          </cell>
          <cell r="J1424" t="str">
            <v>HP-UX10.20</v>
          </cell>
          <cell r="K1424">
            <v>0</v>
          </cell>
        </row>
        <row r="1425">
          <cell r="G1425" t="str">
            <v/>
          </cell>
          <cell r="J1425" t="str">
            <v/>
          </cell>
        </row>
        <row r="1426">
          <cell r="B1426" t="str">
            <v>VT600-2</v>
          </cell>
          <cell r="C1426" t="str">
            <v>標準ｼｽﾃﾑｾｯﾄ</v>
          </cell>
          <cell r="D1426" t="str">
            <v>VT600標準ｾｯﾄ2</v>
          </cell>
          <cell r="E1426" t="str">
            <v>A</v>
          </cell>
          <cell r="F1426">
            <v>1</v>
          </cell>
          <cell r="J1426" t="str">
            <v>合計</v>
          </cell>
          <cell r="K1426">
            <v>25431.200000000001</v>
          </cell>
        </row>
        <row r="1427">
          <cell r="B1427" t="str">
            <v/>
          </cell>
          <cell r="G1427" t="str">
            <v>HT-3360-VT60A</v>
          </cell>
          <cell r="H1427">
            <v>1</v>
          </cell>
          <cell r="I1427">
            <v>323</v>
          </cell>
          <cell r="J1427" t="str">
            <v>VT600 CPU</v>
          </cell>
          <cell r="K1427">
            <v>22220</v>
          </cell>
        </row>
        <row r="1428">
          <cell r="B1428" t="str">
            <v/>
          </cell>
          <cell r="G1428" t="str">
            <v>HT-F3360-TM02N</v>
          </cell>
          <cell r="H1428">
            <v>1</v>
          </cell>
          <cell r="I1428">
            <v>323</v>
          </cell>
          <cell r="J1428" t="str">
            <v>ﾅｲｿﾞｳ256MBﾒﾓﾘ</v>
          </cell>
          <cell r="K1428">
            <v>1001</v>
          </cell>
        </row>
        <row r="1429">
          <cell r="B1429" t="str">
            <v/>
          </cell>
          <cell r="G1429" t="str">
            <v>HT-F3360-CN2T</v>
          </cell>
          <cell r="H1429">
            <v>1</v>
          </cell>
          <cell r="I1429">
            <v>323</v>
          </cell>
          <cell r="J1429" t="str">
            <v>VTﾖｳ Xｺﾝｿｰﾙ</v>
          </cell>
          <cell r="K1429">
            <v>226</v>
          </cell>
        </row>
        <row r="1430">
          <cell r="B1430" t="str">
            <v/>
          </cell>
          <cell r="G1430" t="str">
            <v>HT-4496-E2J</v>
          </cell>
          <cell r="H1430">
            <v>1</v>
          </cell>
          <cell r="I1430">
            <v>323</v>
          </cell>
          <cell r="J1430" t="str">
            <v>15ｲﾝﾁﾓﾆﾀ</v>
          </cell>
          <cell r="K1430">
            <v>62</v>
          </cell>
        </row>
        <row r="1431">
          <cell r="B1431" t="str">
            <v/>
          </cell>
          <cell r="G1431" t="str">
            <v>HT-4990-CB16B</v>
          </cell>
          <cell r="H1431">
            <v>1</v>
          </cell>
          <cell r="I1431">
            <v>323</v>
          </cell>
          <cell r="J1431" t="str">
            <v>1.6m ｷｬﾋﾞﾈｯﾄ</v>
          </cell>
          <cell r="K1431">
            <v>383</v>
          </cell>
        </row>
        <row r="1432">
          <cell r="B1432" t="str">
            <v/>
          </cell>
          <cell r="G1432" t="str">
            <v>HT-4098-JR</v>
          </cell>
          <cell r="H1432">
            <v>1</v>
          </cell>
          <cell r="I1432">
            <v>323</v>
          </cell>
          <cell r="J1432" t="str">
            <v>ﾗｯｸﾏｳﾝﾄｴﾝｸﾛｰｼﾞｬ</v>
          </cell>
          <cell r="K1432">
            <v>159</v>
          </cell>
        </row>
        <row r="1433">
          <cell r="B1433" t="str">
            <v/>
          </cell>
          <cell r="G1433" t="str">
            <v>HT-F4098-JSD1</v>
          </cell>
          <cell r="H1433">
            <v>1</v>
          </cell>
          <cell r="I1433">
            <v>323</v>
          </cell>
          <cell r="J1433" t="str">
            <v>DDS-3/DAT ﾕﾆｯﾄ</v>
          </cell>
          <cell r="K1433">
            <v>602</v>
          </cell>
        </row>
        <row r="1434">
          <cell r="B1434" t="str">
            <v/>
          </cell>
          <cell r="G1434" t="str">
            <v>HT-F4098-JSH21</v>
          </cell>
          <cell r="H1434">
            <v>1</v>
          </cell>
          <cell r="I1434">
            <v>323</v>
          </cell>
          <cell r="J1434" t="str">
            <v>S.E. 4GB HDDﾕﾆｯﾄ</v>
          </cell>
          <cell r="K1434">
            <v>389</v>
          </cell>
        </row>
        <row r="1435">
          <cell r="B1435" t="str">
            <v/>
          </cell>
          <cell r="G1435" t="str">
            <v>HT-4955-F74H</v>
          </cell>
          <cell r="H1435">
            <v>1</v>
          </cell>
          <cell r="I1435">
            <v>323</v>
          </cell>
          <cell r="J1435" t="str">
            <v>SCSIｹｰﾌﾞﾙ HDﾈｼﾞ50ﾋﾟﾝ HDﾊｰﾌﾋﾟｯﾁ68ﾋﾟﾝ ｵｽ-ｵｽ (5m)</v>
          </cell>
          <cell r="K1435">
            <v>45</v>
          </cell>
        </row>
        <row r="1436">
          <cell r="B1436" t="str">
            <v/>
          </cell>
          <cell r="G1436" t="str">
            <v>HT-4997-T06</v>
          </cell>
          <cell r="H1436">
            <v>1</v>
          </cell>
          <cell r="I1436">
            <v>323</v>
          </cell>
          <cell r="J1436" t="str">
            <v>ﾀｰﾐﾈｰﾀ</v>
          </cell>
          <cell r="K1436">
            <v>8</v>
          </cell>
        </row>
        <row r="1437">
          <cell r="G1437" t="str">
            <v>HT-F3360-PB02</v>
          </cell>
          <cell r="H1437">
            <v>1</v>
          </cell>
          <cell r="I1437">
            <v>323</v>
          </cell>
          <cell r="J1437" t="str">
            <v xml:space="preserve">S.E.SCSI &amp; ｾﾝﾄﾛﾆｸｽ ｱﾀﾞﾌﾟﾀ     </v>
          </cell>
          <cell r="K1437">
            <v>170</v>
          </cell>
        </row>
        <row r="1438">
          <cell r="B1438" t="str">
            <v/>
          </cell>
          <cell r="G1438" t="str">
            <v>HT-4090-CDR02</v>
          </cell>
          <cell r="H1438">
            <v>1</v>
          </cell>
          <cell r="I1438">
            <v>323</v>
          </cell>
          <cell r="J1438" t="str">
            <v>ｽﾀﾝﾄﾞｱﾛﾝCD-ROM</v>
          </cell>
          <cell r="K1438">
            <v>83</v>
          </cell>
        </row>
        <row r="1439">
          <cell r="G1439" t="str">
            <v>HT-4990-CLS958A</v>
          </cell>
          <cell r="H1439">
            <v>1</v>
          </cell>
          <cell r="I1439">
            <v>323</v>
          </cell>
          <cell r="J1439" t="str">
            <v xml:space="preserve">SCSIｹｰﾌﾞﾙ ｺｳﾐﾂﾈｼﾞ 50ﾋﾟﾝ ｵｽｰｵｽ </v>
          </cell>
          <cell r="K1439">
            <v>21</v>
          </cell>
        </row>
        <row r="1440">
          <cell r="B1440" t="str">
            <v/>
          </cell>
          <cell r="G1440" t="str">
            <v>HT-F4990-RMT</v>
          </cell>
          <cell r="H1440">
            <v>1</v>
          </cell>
          <cell r="I1440">
            <v>323</v>
          </cell>
          <cell r="J1440" t="str">
            <v>ﾗｯｸﾏｳﾝﾄｷｯﾄ</v>
          </cell>
          <cell r="K1440">
            <v>55</v>
          </cell>
        </row>
        <row r="1441">
          <cell r="G1441" t="str">
            <v>HT-4990-CLW1900</v>
          </cell>
          <cell r="H1441">
            <v>1</v>
          </cell>
          <cell r="I1441">
            <v>323</v>
          </cell>
          <cell r="J1441" t="str">
            <v xml:space="preserve">IEC320ﾃﾞﾝｹﾞﾝ ｹｰﾌﾞﾙ(0.75m)     </v>
          </cell>
          <cell r="K1441">
            <v>2.2000000000000002</v>
          </cell>
        </row>
        <row r="1442">
          <cell r="B1442" t="str">
            <v/>
          </cell>
          <cell r="G1442" t="str">
            <v>HT-4990-AUI5062</v>
          </cell>
          <cell r="H1442">
            <v>1</v>
          </cell>
          <cell r="I1442">
            <v>323</v>
          </cell>
          <cell r="J1442" t="str">
            <v>AUIﾘﾃｰﾅ</v>
          </cell>
          <cell r="K1442">
            <v>5</v>
          </cell>
        </row>
        <row r="1443">
          <cell r="B1443" t="str">
            <v/>
          </cell>
          <cell r="G1443" t="str">
            <v>RT-11D11-X01</v>
          </cell>
          <cell r="H1443">
            <v>1</v>
          </cell>
          <cell r="I1443">
            <v>333</v>
          </cell>
          <cell r="J1443" t="str">
            <v>HP-UX10.20</v>
          </cell>
          <cell r="K1443">
            <v>0</v>
          </cell>
        </row>
        <row r="1444">
          <cell r="B1444" t="str">
            <v/>
          </cell>
        </row>
        <row r="1445">
          <cell r="B1445" t="str">
            <v>VT600-3</v>
          </cell>
          <cell r="C1445" t="str">
            <v>標準ｼｽﾃﾑｾｯﾄ</v>
          </cell>
          <cell r="D1445" t="str">
            <v>VT600標準ｾｯﾄ3</v>
          </cell>
          <cell r="E1445" t="str">
            <v>A</v>
          </cell>
          <cell r="F1445">
            <v>1</v>
          </cell>
          <cell r="J1445" t="str">
            <v>合計</v>
          </cell>
          <cell r="K1445">
            <v>25627.200000000001</v>
          </cell>
        </row>
        <row r="1446">
          <cell r="B1446" t="str">
            <v/>
          </cell>
          <cell r="G1446" t="str">
            <v>HT-3360-VT60A</v>
          </cell>
          <cell r="H1446">
            <v>1</v>
          </cell>
          <cell r="I1446">
            <v>323</v>
          </cell>
          <cell r="J1446" t="str">
            <v>VT600 CPU</v>
          </cell>
          <cell r="K1446">
            <v>22182</v>
          </cell>
        </row>
        <row r="1447">
          <cell r="B1447" t="str">
            <v/>
          </cell>
          <cell r="G1447" t="str">
            <v>HT-F3360-TM02N</v>
          </cell>
          <cell r="H1447">
            <v>1</v>
          </cell>
          <cell r="I1447">
            <v>323</v>
          </cell>
          <cell r="J1447" t="str">
            <v>ﾅｲｿﾞｳ256MBﾒﾓﾘ</v>
          </cell>
          <cell r="K1447">
            <v>1001</v>
          </cell>
        </row>
        <row r="1448">
          <cell r="B1448" t="str">
            <v/>
          </cell>
          <cell r="G1448" t="str">
            <v>HT-F3360-CN2T</v>
          </cell>
          <cell r="H1448">
            <v>1</v>
          </cell>
          <cell r="I1448">
            <v>323</v>
          </cell>
          <cell r="J1448" t="str">
            <v>VTﾖｳ Xｺﾝｿｰﾙ</v>
          </cell>
          <cell r="K1448">
            <v>264</v>
          </cell>
        </row>
        <row r="1449">
          <cell r="B1449" t="str">
            <v/>
          </cell>
          <cell r="G1449" t="str">
            <v>HT-4496-E2J</v>
          </cell>
          <cell r="H1449">
            <v>1</v>
          </cell>
          <cell r="I1449">
            <v>323</v>
          </cell>
          <cell r="J1449" t="str">
            <v>15ｲﾝﾁﾓﾆﾀ</v>
          </cell>
          <cell r="K1449">
            <v>62</v>
          </cell>
        </row>
        <row r="1450">
          <cell r="B1450" t="str">
            <v/>
          </cell>
          <cell r="G1450" t="str">
            <v>HT-4990-CB16B</v>
          </cell>
          <cell r="H1450">
            <v>1</v>
          </cell>
          <cell r="I1450">
            <v>323</v>
          </cell>
          <cell r="J1450" t="str">
            <v>1.6m ｷｬﾋﾞﾈｯﾄ</v>
          </cell>
          <cell r="K1450">
            <v>383</v>
          </cell>
        </row>
        <row r="1451">
          <cell r="B1451" t="str">
            <v/>
          </cell>
          <cell r="G1451" t="str">
            <v>HT-4098-JR</v>
          </cell>
          <cell r="H1451">
            <v>1</v>
          </cell>
          <cell r="I1451">
            <v>323</v>
          </cell>
          <cell r="J1451" t="str">
            <v>ﾗｯｸﾏｳﾝﾄｴﾝｸﾛｰｼﾞｬ</v>
          </cell>
          <cell r="K1451">
            <v>191</v>
          </cell>
        </row>
        <row r="1452">
          <cell r="B1452" t="str">
            <v/>
          </cell>
          <cell r="G1452" t="str">
            <v>HT-F4098-JSD1</v>
          </cell>
          <cell r="H1452">
            <v>1</v>
          </cell>
          <cell r="I1452">
            <v>323</v>
          </cell>
          <cell r="J1452" t="str">
            <v>DDS-3/DAT ﾕﾆｯﾄ</v>
          </cell>
          <cell r="K1452">
            <v>655</v>
          </cell>
        </row>
        <row r="1453">
          <cell r="B1453" t="str">
            <v/>
          </cell>
          <cell r="G1453" t="str">
            <v>HT-F4098-JDH22</v>
          </cell>
          <cell r="H1453">
            <v>1</v>
          </cell>
          <cell r="I1453">
            <v>323</v>
          </cell>
          <cell r="J1453" t="str">
            <v>F/W 4GB HDDﾕﾆｯﾄ</v>
          </cell>
          <cell r="K1453">
            <v>248</v>
          </cell>
        </row>
        <row r="1454">
          <cell r="G1454" t="str">
            <v>HT-F3360-PB01</v>
          </cell>
          <cell r="H1454">
            <v>1</v>
          </cell>
          <cell r="I1454">
            <v>323</v>
          </cell>
          <cell r="J1454" t="str">
            <v>F/W SCSI-2 ｱﾀﾞﾌﾟﾀ</v>
          </cell>
          <cell r="K1454">
            <v>228</v>
          </cell>
        </row>
        <row r="1455">
          <cell r="B1455" t="str">
            <v/>
          </cell>
          <cell r="G1455" t="str">
            <v>HT-4955-F74H</v>
          </cell>
          <cell r="H1455">
            <v>1</v>
          </cell>
          <cell r="I1455">
            <v>323</v>
          </cell>
          <cell r="J1455" t="str">
            <v>SCSIｹｰﾌﾞﾙ HDﾈｼﾞ50ﾋﾟﾝ HDﾊｰﾌﾋﾟｯﾁ68ﾋﾟﾝ ｵｽ-ｵｽ (5m)</v>
          </cell>
          <cell r="K1455">
            <v>45</v>
          </cell>
        </row>
        <row r="1456">
          <cell r="B1456" t="str">
            <v/>
          </cell>
          <cell r="G1456" t="str">
            <v>HT-4997-T06</v>
          </cell>
          <cell r="H1456">
            <v>1</v>
          </cell>
          <cell r="I1456">
            <v>323</v>
          </cell>
          <cell r="J1456" t="str">
            <v>ﾀｰﾐﾈｰﾀ</v>
          </cell>
          <cell r="K1456">
            <v>10</v>
          </cell>
        </row>
        <row r="1457">
          <cell r="G1457" t="str">
            <v>HT-F3360-PB02</v>
          </cell>
          <cell r="H1457">
            <v>1</v>
          </cell>
          <cell r="I1457">
            <v>323</v>
          </cell>
          <cell r="J1457" t="str">
            <v xml:space="preserve">S.E.SCSI &amp; ｾﾝﾄﾛﾆｸｽ ｱﾀﾞﾌﾟﾀ     </v>
          </cell>
          <cell r="K1457">
            <v>192</v>
          </cell>
        </row>
        <row r="1458">
          <cell r="B1458" t="str">
            <v/>
          </cell>
          <cell r="G1458" t="str">
            <v>HT-4090-CDR02</v>
          </cell>
          <cell r="H1458">
            <v>1</v>
          </cell>
          <cell r="I1458">
            <v>323</v>
          </cell>
          <cell r="J1458" t="str">
            <v>ｽﾀﾝﾄﾞｱﾛﾝCD-ROM</v>
          </cell>
          <cell r="K1458">
            <v>83</v>
          </cell>
        </row>
        <row r="1459">
          <cell r="G1459" t="str">
            <v>HT-4990-CLS958A</v>
          </cell>
          <cell r="H1459">
            <v>1</v>
          </cell>
          <cell r="I1459">
            <v>323</v>
          </cell>
          <cell r="J1459" t="str">
            <v xml:space="preserve">SCSIｹｰﾌﾞﾙ ｺｳﾐﾂﾈｼﾞ 50ﾋﾟﾝ ｵｽｰｵｽ </v>
          </cell>
          <cell r="K1459">
            <v>21</v>
          </cell>
        </row>
        <row r="1460">
          <cell r="B1460" t="str">
            <v/>
          </cell>
          <cell r="G1460" t="str">
            <v>HT-F4990-RMT</v>
          </cell>
          <cell r="H1460">
            <v>1</v>
          </cell>
          <cell r="I1460">
            <v>323</v>
          </cell>
          <cell r="J1460" t="str">
            <v>ﾗｯｸﾏｳﾝﾄｷｯﾄ</v>
          </cell>
          <cell r="K1460">
            <v>55</v>
          </cell>
        </row>
        <row r="1461">
          <cell r="G1461" t="str">
            <v>HT-4990-CLW1900</v>
          </cell>
          <cell r="H1461">
            <v>1</v>
          </cell>
          <cell r="I1461">
            <v>323</v>
          </cell>
          <cell r="J1461" t="str">
            <v xml:space="preserve">IEC320ﾃﾞﾝｹﾞﾝ ｹｰﾌﾞﾙ(0.75m)     </v>
          </cell>
          <cell r="K1461">
            <v>2.2000000000000002</v>
          </cell>
        </row>
        <row r="1462">
          <cell r="B1462" t="str">
            <v/>
          </cell>
          <cell r="G1462" t="str">
            <v>HT-4990-AUI5062</v>
          </cell>
          <cell r="H1462">
            <v>1</v>
          </cell>
          <cell r="I1462">
            <v>323</v>
          </cell>
          <cell r="J1462" t="str">
            <v>AUIﾘﾃｰﾅ</v>
          </cell>
          <cell r="K1462">
            <v>5</v>
          </cell>
        </row>
        <row r="1463">
          <cell r="B1463" t="str">
            <v/>
          </cell>
          <cell r="G1463" t="str">
            <v>RT-11D11-X01</v>
          </cell>
          <cell r="H1463">
            <v>1</v>
          </cell>
          <cell r="I1463">
            <v>333</v>
          </cell>
          <cell r="J1463" t="str">
            <v>HP-UX10.20</v>
          </cell>
          <cell r="K1463">
            <v>0</v>
          </cell>
        </row>
        <row r="1464">
          <cell r="B1464" t="str">
            <v/>
          </cell>
        </row>
        <row r="1465">
          <cell r="B1465" t="str">
            <v>HPS16-11</v>
          </cell>
          <cell r="C1465" t="str">
            <v>標準ｼｽﾃﾑｾｯﾄ</v>
          </cell>
          <cell r="D1465" t="str">
            <v>VT800標準ｾｯﾄ1</v>
          </cell>
          <cell r="E1465" t="str">
            <v>A</v>
          </cell>
          <cell r="F1465">
            <v>1</v>
          </cell>
          <cell r="J1465" t="str">
            <v>合計</v>
          </cell>
          <cell r="K1465">
            <v>32000</v>
          </cell>
        </row>
        <row r="1466">
          <cell r="G1466" t="str">
            <v>HT-3375-HPS16</v>
          </cell>
          <cell r="H1466">
            <v>1</v>
          </cell>
          <cell r="I1466">
            <v>323</v>
          </cell>
          <cell r="J1466" t="str">
            <v>ｼｽﾃﾑ装置本体</v>
          </cell>
          <cell r="K1466">
            <v>16405.8</v>
          </cell>
        </row>
        <row r="1467">
          <cell r="G1467" t="str">
            <v>HT-F3375-CPU1</v>
          </cell>
          <cell r="H1467">
            <v>1</v>
          </cell>
          <cell r="I1467">
            <v>323</v>
          </cell>
          <cell r="J1467" t="str">
            <v>ﾌﾟﾛｾｯｻ</v>
          </cell>
          <cell r="K1467">
            <v>3627</v>
          </cell>
        </row>
        <row r="1468">
          <cell r="G1468" t="str">
            <v>HT-F3375-PB1</v>
          </cell>
          <cell r="H1468">
            <v>1</v>
          </cell>
          <cell r="I1468">
            <v>323</v>
          </cell>
          <cell r="J1468" t="str">
            <v>ﾌﾟﾛｾｯｻﾎﾞｰﾄﾞ</v>
          </cell>
          <cell r="K1468">
            <v>1000</v>
          </cell>
        </row>
        <row r="1469">
          <cell r="G1469" t="str">
            <v>HT-F3375-PMB</v>
          </cell>
          <cell r="H1469">
            <v>1</v>
          </cell>
          <cell r="I1469">
            <v>323</v>
          </cell>
          <cell r="J1469" t="str">
            <v>ﾒﾓﾘﾎﾞｰﾄﾞ</v>
          </cell>
          <cell r="K1469">
            <v>1750</v>
          </cell>
        </row>
        <row r="1470">
          <cell r="G1470" t="str">
            <v>HT-F3375-PCB</v>
          </cell>
          <cell r="H1470">
            <v>1</v>
          </cell>
          <cell r="I1470">
            <v>323</v>
          </cell>
          <cell r="J1470" t="str">
            <v>HSC上位ﾊﾞｽｺﾝﾊﾞｰﾀ</v>
          </cell>
          <cell r="K1470">
            <v>600</v>
          </cell>
        </row>
        <row r="1471">
          <cell r="G1471" t="str">
            <v>HT-F3375-PM21</v>
          </cell>
          <cell r="H1471">
            <v>1</v>
          </cell>
          <cell r="I1471">
            <v>323</v>
          </cell>
          <cell r="J1471" t="str">
            <v>ﾒﾓﾘ</v>
          </cell>
          <cell r="K1471">
            <v>1400</v>
          </cell>
        </row>
        <row r="1472">
          <cell r="G1472" t="str">
            <v>HT-F3375-HSC</v>
          </cell>
          <cell r="H1472">
            <v>1</v>
          </cell>
          <cell r="I1472">
            <v>323</v>
          </cell>
          <cell r="J1472" t="str">
            <v>HSCｹｰｼﾞ</v>
          </cell>
          <cell r="K1472">
            <v>1251</v>
          </cell>
        </row>
        <row r="1473">
          <cell r="G1473" t="str">
            <v>HT-F3375-HSCU</v>
          </cell>
          <cell r="H1473">
            <v>1</v>
          </cell>
          <cell r="I1473">
            <v>323</v>
          </cell>
          <cell r="J1473" t="str">
            <v>HSC電源</v>
          </cell>
          <cell r="K1473">
            <v>300</v>
          </cell>
        </row>
        <row r="1474">
          <cell r="G1474" t="str">
            <v>HT-F3375-HBC</v>
          </cell>
          <cell r="H1474">
            <v>1</v>
          </cell>
          <cell r="I1474">
            <v>323</v>
          </cell>
          <cell r="J1474" t="str">
            <v>HSC下位ﾊﾞｽｺﾝﾊﾞｰﾀ</v>
          </cell>
          <cell r="K1474">
            <v>750</v>
          </cell>
        </row>
        <row r="1475">
          <cell r="G1475" t="str">
            <v>HT-F3375-PLPS</v>
          </cell>
          <cell r="H1475">
            <v>2</v>
          </cell>
          <cell r="I1475">
            <v>323</v>
          </cell>
          <cell r="J1475" t="str">
            <v>増設電源</v>
          </cell>
          <cell r="K1475">
            <v>624</v>
          </cell>
        </row>
        <row r="1476">
          <cell r="B1476" t="str">
            <v/>
          </cell>
          <cell r="G1476" t="str">
            <v>HT-4990-CB16B</v>
          </cell>
          <cell r="H1476">
            <v>1</v>
          </cell>
          <cell r="I1476">
            <v>323</v>
          </cell>
          <cell r="J1476" t="str">
            <v>1.6m ｷｬﾋﾞﾈｯﾄ</v>
          </cell>
          <cell r="K1476">
            <v>383</v>
          </cell>
        </row>
        <row r="1477">
          <cell r="G1477" t="str">
            <v>HT-F3360-TPB01</v>
          </cell>
          <cell r="H1477">
            <v>1</v>
          </cell>
          <cell r="I1477">
            <v>323</v>
          </cell>
          <cell r="J1477" t="str">
            <v xml:space="preserve">HP-PB I/O 14ｽﾛｯﾄ ｶｸﾁｮｳ ﾓｼﾞｭｰﾙ </v>
          </cell>
          <cell r="K1477">
            <v>1141</v>
          </cell>
        </row>
        <row r="1478">
          <cell r="B1478" t="str">
            <v/>
          </cell>
          <cell r="G1478" t="str">
            <v>HT-4098-JR</v>
          </cell>
          <cell r="H1478">
            <v>1</v>
          </cell>
          <cell r="I1478">
            <v>323</v>
          </cell>
          <cell r="J1478" t="str">
            <v>ﾗｯｸﾏｳﾝﾄｴﾝｸﾛｰｼﾞｬ</v>
          </cell>
          <cell r="K1478">
            <v>191</v>
          </cell>
        </row>
        <row r="1479">
          <cell r="B1479" t="str">
            <v/>
          </cell>
          <cell r="G1479" t="str">
            <v>HT-F4098-JSD1</v>
          </cell>
          <cell r="H1479">
            <v>1</v>
          </cell>
          <cell r="I1479">
            <v>323</v>
          </cell>
          <cell r="J1479" t="str">
            <v>DDS-3/DAT ﾕﾆｯﾄ</v>
          </cell>
          <cell r="K1479">
            <v>602</v>
          </cell>
        </row>
        <row r="1480">
          <cell r="B1480" t="str">
            <v/>
          </cell>
          <cell r="G1480" t="str">
            <v>HT-F4098-JSH21</v>
          </cell>
          <cell r="H1480">
            <v>1</v>
          </cell>
          <cell r="I1480">
            <v>323</v>
          </cell>
          <cell r="J1480" t="str">
            <v>S.E. 4GB HDDﾕﾆｯﾄ</v>
          </cell>
          <cell r="K1480">
            <v>389</v>
          </cell>
        </row>
        <row r="1481">
          <cell r="G1481" t="str">
            <v>HT-4955-F74E</v>
          </cell>
          <cell r="H1481">
            <v>1</v>
          </cell>
          <cell r="I1481">
            <v>323</v>
          </cell>
          <cell r="J1481" t="str">
            <v>SCSIｹｰﾌﾞﾙ HDﾈｼﾞ50ﾋﾟﾝ HDﾊｰﾌﾋﾟｯﾁ68ﾋﾟﾝ ｵｽ-ｵｽ (2m)</v>
          </cell>
          <cell r="K1481">
            <v>30</v>
          </cell>
        </row>
        <row r="1482">
          <cell r="B1482" t="str">
            <v/>
          </cell>
          <cell r="G1482" t="str">
            <v>HT-4997-T06</v>
          </cell>
          <cell r="H1482">
            <v>1</v>
          </cell>
          <cell r="I1482">
            <v>323</v>
          </cell>
          <cell r="J1482" t="str">
            <v>ﾀｰﾐﾈｰﾀ</v>
          </cell>
          <cell r="K1482">
            <v>10</v>
          </cell>
        </row>
        <row r="1483">
          <cell r="B1483" t="str">
            <v/>
          </cell>
          <cell r="G1483" t="str">
            <v>HT-4090-CDR02</v>
          </cell>
          <cell r="H1483">
            <v>1</v>
          </cell>
          <cell r="I1483">
            <v>323</v>
          </cell>
          <cell r="J1483" t="str">
            <v>ｽﾀﾝﾄﾞｱﾛﾝCD-ROM</v>
          </cell>
          <cell r="K1483">
            <v>83</v>
          </cell>
        </row>
        <row r="1484">
          <cell r="G1484" t="str">
            <v>HT-4990-CLW1900</v>
          </cell>
          <cell r="H1484">
            <v>1</v>
          </cell>
          <cell r="I1484">
            <v>323</v>
          </cell>
          <cell r="J1484" t="str">
            <v xml:space="preserve">IEC320ﾃﾞﾝｹﾞﾝ ｹｰﾌﾞﾙ(0.75m)     </v>
          </cell>
          <cell r="K1484">
            <v>2.2000000000000002</v>
          </cell>
        </row>
        <row r="1485">
          <cell r="B1485" t="str">
            <v/>
          </cell>
          <cell r="G1485" t="str">
            <v>HT-F4990-RMT</v>
          </cell>
          <cell r="H1485">
            <v>1</v>
          </cell>
          <cell r="I1485">
            <v>323</v>
          </cell>
          <cell r="J1485" t="str">
            <v>ﾗｯｸﾏｳﾝﾄｷｯﾄ</v>
          </cell>
          <cell r="K1485">
            <v>55</v>
          </cell>
        </row>
        <row r="1486">
          <cell r="G1486" t="str">
            <v>HT-F3360-PB10</v>
          </cell>
          <cell r="H1486">
            <v>1</v>
          </cell>
          <cell r="I1486">
            <v>323</v>
          </cell>
          <cell r="J1486" t="str">
            <v>ﾏﾙﾁﾌﾟﾚｸｻ(MUX) RS-232Cﾓﾃﾞﾑ 16ﾎﾟ</v>
          </cell>
          <cell r="K1486">
            <v>411</v>
          </cell>
        </row>
        <row r="1487">
          <cell r="G1487" t="str">
            <v>HT-F3360-TB03</v>
          </cell>
          <cell r="H1487">
            <v>1</v>
          </cell>
          <cell r="I1487">
            <v>323</v>
          </cell>
          <cell r="J1487" t="str">
            <v>VTｸﾗｽﾖｳ HP-PB ｺﾝﾊﾞｰﾀ</v>
          </cell>
          <cell r="K1487">
            <v>156</v>
          </cell>
        </row>
        <row r="1488">
          <cell r="G1488" t="str">
            <v>HT-F3360-PB02</v>
          </cell>
          <cell r="H1488">
            <v>1</v>
          </cell>
          <cell r="I1488">
            <v>323</v>
          </cell>
          <cell r="J1488" t="str">
            <v xml:space="preserve">S.E.SCSI &amp; ｾﾝﾄﾛﾆｸｽ ｱﾀﾞﾌﾟﾀ     </v>
          </cell>
          <cell r="K1488">
            <v>170</v>
          </cell>
        </row>
        <row r="1489">
          <cell r="G1489" t="str">
            <v>HT-4990-CLS957A</v>
          </cell>
          <cell r="H1489">
            <v>1</v>
          </cell>
          <cell r="I1489">
            <v>323</v>
          </cell>
          <cell r="J1489" t="str">
            <v xml:space="preserve">SCSIｹｰﾌﾞﾙ ｺｳﾐﾂﾈｼﾞ 50ﾋﾟﾝ ｵｽｰｵｽ </v>
          </cell>
          <cell r="K1489">
            <v>16</v>
          </cell>
        </row>
        <row r="1490">
          <cell r="G1490" t="str">
            <v>HT-F3360-PB03B</v>
          </cell>
          <cell r="H1490">
            <v>1</v>
          </cell>
          <cell r="I1490">
            <v>323</v>
          </cell>
          <cell r="J1490" t="str">
            <v xml:space="preserve">802.3 LAN ｱﾀﾞﾌﾟﾀ Tier2,3      </v>
          </cell>
          <cell r="K1490">
            <v>180</v>
          </cell>
        </row>
        <row r="1491">
          <cell r="G1491" t="str">
            <v>HT-3412-21</v>
          </cell>
          <cell r="H1491">
            <v>1</v>
          </cell>
          <cell r="I1491">
            <v>323</v>
          </cell>
          <cell r="J1491" t="str">
            <v>2ﾎﾟｰﾄｺﾝｿｰﾙ</v>
          </cell>
          <cell r="K1491">
            <v>270</v>
          </cell>
        </row>
        <row r="1492">
          <cell r="G1492" t="str">
            <v>HT-4996-69J</v>
          </cell>
          <cell r="H1492">
            <v>2</v>
          </cell>
          <cell r="I1492">
            <v>323</v>
          </cell>
          <cell r="J1492" t="str">
            <v>ｺﾝｿｰﾙｹｰﾌﾞﾙ</v>
          </cell>
          <cell r="K1492">
            <v>48</v>
          </cell>
        </row>
        <row r="1493">
          <cell r="B1493" t="str">
            <v/>
          </cell>
          <cell r="G1493" t="str">
            <v>RT-11D11-X0V</v>
          </cell>
          <cell r="H1493">
            <v>1</v>
          </cell>
          <cell r="I1493">
            <v>333</v>
          </cell>
          <cell r="J1493" t="str">
            <v>HP-UX10.20</v>
          </cell>
          <cell r="K1493">
            <v>155</v>
          </cell>
        </row>
        <row r="1494">
          <cell r="B1494" t="str">
            <v/>
          </cell>
        </row>
        <row r="1495">
          <cell r="B1495" t="str">
            <v>HPS16-12</v>
          </cell>
          <cell r="C1495" t="str">
            <v>標準ｼｽﾃﾑｾｯﾄ</v>
          </cell>
          <cell r="D1495" t="str">
            <v>VT800標準ｾｯﾄ2</v>
          </cell>
          <cell r="E1495" t="str">
            <v>A</v>
          </cell>
          <cell r="F1495">
            <v>1</v>
          </cell>
          <cell r="J1495" t="str">
            <v>合計</v>
          </cell>
          <cell r="K1495">
            <v>29500</v>
          </cell>
        </row>
        <row r="1496">
          <cell r="G1496" t="str">
            <v>HT-3375-HPS16</v>
          </cell>
          <cell r="H1496">
            <v>1</v>
          </cell>
          <cell r="I1496">
            <v>323</v>
          </cell>
          <cell r="J1496" t="str">
            <v>ｼｽﾃﾑ装置本体</v>
          </cell>
          <cell r="K1496">
            <v>13486.7</v>
          </cell>
        </row>
        <row r="1497">
          <cell r="G1497" t="str">
            <v>HT-F3375-CPU1</v>
          </cell>
          <cell r="H1497">
            <v>1</v>
          </cell>
          <cell r="I1497">
            <v>323</v>
          </cell>
          <cell r="J1497" t="str">
            <v>ﾌﾟﾛｾｯｻ</v>
          </cell>
          <cell r="K1497">
            <v>3627</v>
          </cell>
        </row>
        <row r="1498">
          <cell r="G1498" t="str">
            <v>HT-F3375-PB1</v>
          </cell>
          <cell r="H1498">
            <v>1</v>
          </cell>
          <cell r="I1498">
            <v>323</v>
          </cell>
          <cell r="J1498" t="str">
            <v>ﾌﾟﾛｾｯｻﾎﾞｰﾄﾞ</v>
          </cell>
          <cell r="K1498">
            <v>1000</v>
          </cell>
        </row>
        <row r="1499">
          <cell r="G1499" t="str">
            <v>HT-F3375-PMB</v>
          </cell>
          <cell r="H1499">
            <v>1</v>
          </cell>
          <cell r="I1499">
            <v>323</v>
          </cell>
          <cell r="J1499" t="str">
            <v>ﾒﾓﾘﾎﾞｰﾄﾞ</v>
          </cell>
          <cell r="K1499">
            <v>850</v>
          </cell>
        </row>
        <row r="1500">
          <cell r="G1500" t="str">
            <v>HT-F3375-PCB</v>
          </cell>
          <cell r="H1500">
            <v>1</v>
          </cell>
          <cell r="I1500">
            <v>323</v>
          </cell>
          <cell r="J1500" t="str">
            <v>HSC上位ﾊﾞｽｺﾝﾊﾞｰﾀ</v>
          </cell>
          <cell r="K1500">
            <v>600</v>
          </cell>
        </row>
        <row r="1501">
          <cell r="G1501" t="str">
            <v>HT-F3375-PM21</v>
          </cell>
          <cell r="H1501">
            <v>1</v>
          </cell>
          <cell r="I1501">
            <v>323</v>
          </cell>
          <cell r="J1501" t="str">
            <v>ﾒﾓﾘ</v>
          </cell>
          <cell r="K1501">
            <v>850</v>
          </cell>
        </row>
        <row r="1502">
          <cell r="G1502" t="str">
            <v>HT-F3375-HSC</v>
          </cell>
          <cell r="H1502">
            <v>1</v>
          </cell>
          <cell r="I1502">
            <v>323</v>
          </cell>
          <cell r="J1502" t="str">
            <v>HSCｹｰｼﾞ</v>
          </cell>
          <cell r="K1502">
            <v>1251</v>
          </cell>
        </row>
        <row r="1503">
          <cell r="G1503" t="str">
            <v>HT-F3375-HSCU</v>
          </cell>
          <cell r="H1503">
            <v>1</v>
          </cell>
          <cell r="I1503">
            <v>323</v>
          </cell>
          <cell r="J1503" t="str">
            <v>HSC電源</v>
          </cell>
          <cell r="K1503">
            <v>300</v>
          </cell>
        </row>
        <row r="1504">
          <cell r="G1504" t="str">
            <v>HT-F3375-HBC</v>
          </cell>
          <cell r="H1504">
            <v>1</v>
          </cell>
          <cell r="I1504">
            <v>323</v>
          </cell>
          <cell r="J1504" t="str">
            <v>HSC下位ﾊﾞｽｺﾝﾊﾞｰﾀ</v>
          </cell>
          <cell r="K1504">
            <v>750</v>
          </cell>
        </row>
        <row r="1505">
          <cell r="G1505" t="str">
            <v>HT-F3375-PLPS</v>
          </cell>
          <cell r="H1505">
            <v>2</v>
          </cell>
          <cell r="I1505">
            <v>323</v>
          </cell>
          <cell r="J1505" t="str">
            <v>増設電源</v>
          </cell>
          <cell r="K1505">
            <v>624</v>
          </cell>
        </row>
        <row r="1506">
          <cell r="B1506" t="str">
            <v/>
          </cell>
          <cell r="G1506" t="str">
            <v>HT-4990-CB16B</v>
          </cell>
          <cell r="H1506">
            <v>1</v>
          </cell>
          <cell r="I1506">
            <v>323</v>
          </cell>
          <cell r="J1506" t="str">
            <v>1.6m ｷｬﾋﾞﾈｯﾄ</v>
          </cell>
          <cell r="K1506">
            <v>383</v>
          </cell>
        </row>
        <row r="1507">
          <cell r="G1507" t="str">
            <v>HT-F3360-TPB01</v>
          </cell>
          <cell r="H1507">
            <v>1</v>
          </cell>
          <cell r="I1507">
            <v>323</v>
          </cell>
          <cell r="J1507" t="str">
            <v xml:space="preserve">HP-PB I/O 14ｽﾛｯﾄ ｶｸﾁｮｳ ﾓｼﾞｭｰﾙ </v>
          </cell>
          <cell r="K1507">
            <v>1284</v>
          </cell>
        </row>
        <row r="1508">
          <cell r="B1508" t="str">
            <v/>
          </cell>
          <cell r="G1508" t="str">
            <v>HT-4098-JR</v>
          </cell>
          <cell r="H1508">
            <v>1</v>
          </cell>
          <cell r="I1508">
            <v>323</v>
          </cell>
          <cell r="J1508" t="str">
            <v>ﾗｯｸﾏｳﾝﾄｴﾝｸﾛｰｼﾞｬ</v>
          </cell>
          <cell r="K1508">
            <v>191</v>
          </cell>
        </row>
        <row r="1509">
          <cell r="B1509" t="str">
            <v/>
          </cell>
          <cell r="G1509" t="str">
            <v>HT-F4098-JSD1</v>
          </cell>
          <cell r="H1509">
            <v>1</v>
          </cell>
          <cell r="I1509">
            <v>323</v>
          </cell>
          <cell r="J1509" t="str">
            <v>DDS-3/DAT ﾕﾆｯﾄ</v>
          </cell>
          <cell r="K1509">
            <v>665</v>
          </cell>
        </row>
        <row r="1510">
          <cell r="B1510" t="str">
            <v/>
          </cell>
          <cell r="G1510" t="str">
            <v>HT-F4098-JDH22</v>
          </cell>
          <cell r="H1510">
            <v>1</v>
          </cell>
          <cell r="I1510">
            <v>323</v>
          </cell>
          <cell r="J1510" t="str">
            <v>F/W 4GB HDDﾕﾆｯﾄ</v>
          </cell>
          <cell r="K1510">
            <v>248</v>
          </cell>
        </row>
        <row r="1511">
          <cell r="G1511" t="str">
            <v>HT-F3360-PB01</v>
          </cell>
          <cell r="H1511">
            <v>1</v>
          </cell>
          <cell r="I1511">
            <v>323</v>
          </cell>
          <cell r="J1511" t="str">
            <v>F/W SCSI-2 ｱﾀﾞﾌﾟﾀ</v>
          </cell>
          <cell r="K1511">
            <v>228</v>
          </cell>
        </row>
        <row r="1512">
          <cell r="G1512" t="str">
            <v>HT-4955-F74E</v>
          </cell>
          <cell r="H1512">
            <v>2</v>
          </cell>
          <cell r="I1512">
            <v>323</v>
          </cell>
          <cell r="J1512" t="str">
            <v>SCSIｹｰﾌﾞﾙ HDﾈｼﾞ50ﾋﾟﾝ HDﾊｰﾌﾋﾟｯﾁ68ﾋﾟﾝ ｵｽ-ｵｽ (2m)</v>
          </cell>
          <cell r="K1512">
            <v>60</v>
          </cell>
        </row>
        <row r="1513">
          <cell r="B1513" t="str">
            <v/>
          </cell>
          <cell r="G1513" t="str">
            <v>HT-4997-T06</v>
          </cell>
          <cell r="H1513">
            <v>1</v>
          </cell>
          <cell r="I1513">
            <v>323</v>
          </cell>
          <cell r="J1513" t="str">
            <v>ﾀｰﾐﾈｰﾀ</v>
          </cell>
          <cell r="K1513">
            <v>10</v>
          </cell>
        </row>
        <row r="1514">
          <cell r="B1514" t="str">
            <v/>
          </cell>
          <cell r="G1514" t="str">
            <v>HT-4090-CDR02</v>
          </cell>
          <cell r="H1514">
            <v>1</v>
          </cell>
          <cell r="I1514">
            <v>323</v>
          </cell>
          <cell r="J1514" t="str">
            <v>ｽﾀﾝﾄﾞｱﾛﾝCD-ROM</v>
          </cell>
          <cell r="K1514">
            <v>83</v>
          </cell>
        </row>
        <row r="1515">
          <cell r="G1515" t="str">
            <v>HT-4990-CLS904A</v>
          </cell>
          <cell r="H1515">
            <v>1</v>
          </cell>
          <cell r="I1515">
            <v>323</v>
          </cell>
          <cell r="J1515" t="str">
            <v>SCSI高密 50ﾋﾟﾝ ﾀｰﾐﾈｰﾀ</v>
          </cell>
          <cell r="K1515">
            <v>7.2</v>
          </cell>
        </row>
        <row r="1516">
          <cell r="G1516" t="str">
            <v>HT-4990-CLW1900</v>
          </cell>
          <cell r="H1516">
            <v>1</v>
          </cell>
          <cell r="I1516">
            <v>323</v>
          </cell>
          <cell r="J1516" t="str">
            <v xml:space="preserve">IEC320ﾃﾞﾝｹﾞﾝ ｹｰﾌﾞﾙ(0.75m)     </v>
          </cell>
          <cell r="K1516">
            <v>2.2000000000000002</v>
          </cell>
        </row>
        <row r="1517">
          <cell r="B1517" t="str">
            <v/>
          </cell>
          <cell r="G1517" t="str">
            <v>HT-F4990-RMT</v>
          </cell>
          <cell r="H1517">
            <v>1</v>
          </cell>
          <cell r="I1517">
            <v>323</v>
          </cell>
          <cell r="J1517" t="str">
            <v>ﾗｯｸﾏｳﾝﾄｷｯﾄ</v>
          </cell>
          <cell r="K1517">
            <v>55</v>
          </cell>
        </row>
        <row r="1518">
          <cell r="G1518" t="str">
            <v>HT-F3360-PB10</v>
          </cell>
          <cell r="H1518">
            <v>1</v>
          </cell>
          <cell r="I1518">
            <v>323</v>
          </cell>
          <cell r="J1518" t="str">
            <v>ﾏﾙﾁﾌﾟﾚｸｻ(MUX) RS-232Cﾓﾃﾞﾑ 16ﾎﾟ</v>
          </cell>
          <cell r="K1518">
            <v>462</v>
          </cell>
        </row>
        <row r="1519">
          <cell r="G1519" t="str">
            <v>HT-F3360-TB03</v>
          </cell>
          <cell r="H1519">
            <v>1</v>
          </cell>
          <cell r="I1519">
            <v>323</v>
          </cell>
          <cell r="J1519" t="str">
            <v>VTｸﾗｽﾖｳ HP-PB ｺﾝﾊﾞｰﾀ</v>
          </cell>
          <cell r="K1519">
            <v>156</v>
          </cell>
        </row>
        <row r="1520">
          <cell r="G1520" t="str">
            <v>HT-F3360-PB02</v>
          </cell>
          <cell r="H1520">
            <v>1</v>
          </cell>
          <cell r="I1520">
            <v>323</v>
          </cell>
          <cell r="J1520" t="str">
            <v xml:space="preserve">S.E.SCSI &amp; ｾﾝﾄﾛﾆｸｽ ｱﾀﾞﾌﾟﾀ     </v>
          </cell>
          <cell r="K1520">
            <v>192</v>
          </cell>
        </row>
        <row r="1521">
          <cell r="G1521" t="str">
            <v>HT-F3360-PB03B</v>
          </cell>
          <cell r="H1521">
            <v>1</v>
          </cell>
          <cell r="I1521">
            <v>323</v>
          </cell>
          <cell r="J1521" t="str">
            <v xml:space="preserve">802.3 LAN ｱﾀﾞﾌﾟﾀ Tier2,3      </v>
          </cell>
          <cell r="K1521">
            <v>204</v>
          </cell>
        </row>
        <row r="1522">
          <cell r="G1522" t="str">
            <v>HT-3412-21</v>
          </cell>
          <cell r="H1522">
            <v>1</v>
          </cell>
          <cell r="I1522">
            <v>323</v>
          </cell>
          <cell r="J1522" t="str">
            <v>2ﾎﾟｰﾄｺﾝｿｰﾙ</v>
          </cell>
          <cell r="K1522">
            <v>270</v>
          </cell>
        </row>
        <row r="1523">
          <cell r="G1523" t="str">
            <v>HT-4996-69J</v>
          </cell>
          <cell r="H1523">
            <v>2</v>
          </cell>
          <cell r="I1523">
            <v>323</v>
          </cell>
          <cell r="J1523" t="str">
            <v>ｺﾝｿｰﾙｹｰﾌﾞﾙ</v>
          </cell>
          <cell r="K1523">
            <v>48</v>
          </cell>
        </row>
        <row r="1524">
          <cell r="G1524" t="str">
            <v>HT-4959-76V</v>
          </cell>
          <cell r="H1524">
            <v>1</v>
          </cell>
          <cell r="I1524">
            <v>323</v>
          </cell>
          <cell r="J1524" t="str">
            <v>SVP-MDP間接続ｹｰﾌﾞﾙ9ﾋﾟﾝ-25ﾋﾟﾝ(3m)</v>
          </cell>
          <cell r="K1524">
            <v>7.9</v>
          </cell>
        </row>
        <row r="1525">
          <cell r="B1525" t="str">
            <v/>
          </cell>
          <cell r="G1525" t="str">
            <v>RT-11D11-X0V</v>
          </cell>
          <cell r="H1525">
            <v>1</v>
          </cell>
          <cell r="I1525">
            <v>333</v>
          </cell>
          <cell r="J1525" t="str">
            <v>HP-UX10.20</v>
          </cell>
          <cell r="K1525">
            <v>1605</v>
          </cell>
        </row>
        <row r="1526">
          <cell r="B1526" t="str">
            <v/>
          </cell>
        </row>
        <row r="1527">
          <cell r="B1527" t="str">
            <v>VC2200-2</v>
          </cell>
          <cell r="C1527" t="str">
            <v>標準ｼｽﾃﾑｾｯﾄ</v>
          </cell>
          <cell r="D1527" t="str">
            <v>VC2200標準ｾｯﾄ2</v>
          </cell>
          <cell r="E1527" t="str">
            <v>A</v>
          </cell>
          <cell r="F1527">
            <v>1</v>
          </cell>
          <cell r="J1527" t="str">
            <v>合計</v>
          </cell>
          <cell r="K1527">
            <v>37625</v>
          </cell>
        </row>
        <row r="1528">
          <cell r="B1528" t="str">
            <v/>
          </cell>
          <cell r="G1528" t="str">
            <v>HT-3360-VC22A</v>
          </cell>
          <cell r="H1528">
            <v>1</v>
          </cell>
          <cell r="I1528">
            <v>323</v>
          </cell>
          <cell r="J1528" t="str">
            <v>VC2200 CPU</v>
          </cell>
          <cell r="K1528">
            <v>34544</v>
          </cell>
        </row>
        <row r="1529">
          <cell r="G1529" t="str">
            <v>HT-F3360-PC2</v>
          </cell>
          <cell r="H1529">
            <v>1</v>
          </cell>
          <cell r="I1529">
            <v>323</v>
          </cell>
          <cell r="J1529" t="str">
            <v>PCI 10/100Base-Tｱﾀﾞﾌﾟﾀ</v>
          </cell>
          <cell r="K1529">
            <v>161</v>
          </cell>
        </row>
        <row r="1530">
          <cell r="B1530" t="str">
            <v/>
          </cell>
          <cell r="G1530" t="str">
            <v>HT-F3360-CN3</v>
          </cell>
          <cell r="H1530">
            <v>1</v>
          </cell>
          <cell r="I1530">
            <v>323</v>
          </cell>
          <cell r="J1530" t="str">
            <v>ｼｽﾃﾑｶﾝﾘﾃｽﾄ･ｽﾃｰｼｮﾝ</v>
          </cell>
          <cell r="K1530">
            <v>1549</v>
          </cell>
        </row>
        <row r="1531">
          <cell r="G1531" t="str">
            <v>HT-4496-E3J</v>
          </cell>
          <cell r="H1531">
            <v>1</v>
          </cell>
          <cell r="I1531">
            <v>323</v>
          </cell>
          <cell r="J1531" t="str">
            <v>ｼｽﾃﾑｶﾝﾘﾃｽﾄ･ｽﾃｰｼｮﾝﾖｳﾓﾆﾀ</v>
          </cell>
          <cell r="K1531">
            <v>209</v>
          </cell>
        </row>
        <row r="1532">
          <cell r="G1532" t="str">
            <v>HT-4090-CDR02</v>
          </cell>
          <cell r="H1532">
            <v>1</v>
          </cell>
          <cell r="I1532">
            <v>323</v>
          </cell>
          <cell r="J1532" t="str">
            <v>ｼｽﾃﾑｶﾝﾘﾃｽﾄ･ｽﾃｰｼｮﾝﾖｳCD-ROM</v>
          </cell>
          <cell r="K1532">
            <v>83</v>
          </cell>
        </row>
        <row r="1533">
          <cell r="G1533" t="str">
            <v>HT-4090-DDS08V</v>
          </cell>
          <cell r="H1533">
            <v>1</v>
          </cell>
          <cell r="I1533">
            <v>323</v>
          </cell>
          <cell r="J1533" t="str">
            <v>ｼｽﾃﾑｶﾝﾘﾃｽﾄ･ｽﾃｰｼｮﾝﾖｳDDS-DC/DAT</v>
          </cell>
          <cell r="K1533">
            <v>214</v>
          </cell>
        </row>
        <row r="1534">
          <cell r="B1534" t="str">
            <v/>
          </cell>
          <cell r="G1534" t="str">
            <v>HT-4990-CB16B</v>
          </cell>
          <cell r="H1534">
            <v>1</v>
          </cell>
          <cell r="I1534">
            <v>323</v>
          </cell>
          <cell r="J1534" t="str">
            <v>1.6m ｷｬﾋﾞﾈｯﾄ</v>
          </cell>
          <cell r="K1534">
            <v>383</v>
          </cell>
        </row>
        <row r="1535">
          <cell r="B1535" t="str">
            <v/>
          </cell>
          <cell r="G1535" t="str">
            <v>HT-4098-JR</v>
          </cell>
          <cell r="H1535">
            <v>1</v>
          </cell>
          <cell r="I1535">
            <v>323</v>
          </cell>
          <cell r="J1535" t="str">
            <v>ﾗｯｸﾏｳﾝﾄｴﾝｸﾛｰｼﾞｬ</v>
          </cell>
          <cell r="K1535">
            <v>191</v>
          </cell>
        </row>
        <row r="1536">
          <cell r="B1536" t="str">
            <v/>
          </cell>
          <cell r="G1536" t="str">
            <v>HT-F4098-JDH22</v>
          </cell>
          <cell r="H1536">
            <v>1</v>
          </cell>
          <cell r="I1536">
            <v>323</v>
          </cell>
          <cell r="J1536" t="str">
            <v>F/W 4GB HDDﾕﾆｯﾄ</v>
          </cell>
          <cell r="K1536">
            <v>248</v>
          </cell>
        </row>
        <row r="1537">
          <cell r="B1537" t="str">
            <v/>
          </cell>
          <cell r="G1537" t="str">
            <v>HT-4990-CLS875</v>
          </cell>
          <cell r="H1537">
            <v>1</v>
          </cell>
          <cell r="I1537">
            <v>323</v>
          </cell>
          <cell r="J1537" t="str">
            <v>5 m V ｲﾝﾗｲﾝﾀｰﾐﾅﾙｹｰﾌﾞﾙ 68 Pin</v>
          </cell>
          <cell r="K1537">
            <v>43</v>
          </cell>
        </row>
        <row r="1538">
          <cell r="B1538" t="str">
            <v/>
          </cell>
          <cell r="G1538" t="str">
            <v>RT-11F11-X01</v>
          </cell>
          <cell r="H1538">
            <v>1</v>
          </cell>
          <cell r="I1538">
            <v>333</v>
          </cell>
          <cell r="J1538" t="str">
            <v>HP-UX11.00</v>
          </cell>
          <cell r="K1538">
            <v>0</v>
          </cell>
        </row>
        <row r="1539">
          <cell r="B1539" t="str">
            <v/>
          </cell>
        </row>
        <row r="1540">
          <cell r="B1540" t="str">
            <v>VC2250</v>
          </cell>
          <cell r="C1540" t="str">
            <v>標準ｼｽﾃﾑｾｯﾄ</v>
          </cell>
          <cell r="D1540" t="str">
            <v>VC2250標準ｾｯﾄ1</v>
          </cell>
          <cell r="E1540" t="str">
            <v>A</v>
          </cell>
          <cell r="F1540">
            <v>1</v>
          </cell>
          <cell r="J1540" t="str">
            <v>合計</v>
          </cell>
          <cell r="K1540">
            <v>39114</v>
          </cell>
        </row>
        <row r="1541">
          <cell r="G1541" t="str">
            <v>HT-3360-VC225A</v>
          </cell>
          <cell r="H1541">
            <v>1</v>
          </cell>
          <cell r="I1541">
            <v>323</v>
          </cell>
          <cell r="J1541" t="str">
            <v>VC2250 CPU</v>
          </cell>
          <cell r="K1541">
            <v>36033</v>
          </cell>
        </row>
        <row r="1542">
          <cell r="G1542" t="str">
            <v>HT-F3360-PC2</v>
          </cell>
          <cell r="H1542">
            <v>1</v>
          </cell>
          <cell r="I1542">
            <v>323</v>
          </cell>
          <cell r="J1542" t="str">
            <v>PCI 10/100Base-Tｱﾀﾞﾌﾟﾀ</v>
          </cell>
          <cell r="K1542">
            <v>161</v>
          </cell>
        </row>
        <row r="1543">
          <cell r="G1543" t="str">
            <v>HT-F3360-CN3</v>
          </cell>
          <cell r="H1543">
            <v>1</v>
          </cell>
          <cell r="I1543">
            <v>323</v>
          </cell>
          <cell r="J1543" t="str">
            <v>ｼｽﾃﾑｶﾝﾘﾃｽﾄ･ｽﾃｰｼｮﾝ</v>
          </cell>
          <cell r="K1543">
            <v>1549</v>
          </cell>
        </row>
        <row r="1544">
          <cell r="G1544" t="str">
            <v>PC-DC3576</v>
          </cell>
          <cell r="H1544">
            <v>1</v>
          </cell>
          <cell r="I1544">
            <v>357</v>
          </cell>
          <cell r="J1544" t="str">
            <v>ｼｽﾃﾑｶﾝﾘﾃｽﾄ･ｽﾃｰｼｮﾝﾖｳﾓﾆﾀ</v>
          </cell>
          <cell r="K1544">
            <v>209</v>
          </cell>
        </row>
        <row r="1545">
          <cell r="G1545" t="str">
            <v>HT-4090-CDR02</v>
          </cell>
          <cell r="H1545">
            <v>1</v>
          </cell>
          <cell r="I1545">
            <v>323</v>
          </cell>
          <cell r="J1545" t="str">
            <v>ｼｽﾃﾑｶﾝﾘﾃｽﾄ･ｽﾃｰｼｮﾝﾖｳCD-ROM</v>
          </cell>
          <cell r="K1545">
            <v>83</v>
          </cell>
        </row>
        <row r="1546">
          <cell r="G1546" t="str">
            <v>HT-4090-DDS08V</v>
          </cell>
          <cell r="H1546">
            <v>1</v>
          </cell>
          <cell r="I1546">
            <v>323</v>
          </cell>
          <cell r="J1546" t="str">
            <v>ｼｽﾃﾑｶﾝﾘﾃｽﾄ･ｽﾃｰｼｮﾝﾖｳDDS-DC/DAT</v>
          </cell>
          <cell r="K1546">
            <v>214</v>
          </cell>
        </row>
        <row r="1547">
          <cell r="G1547" t="str">
            <v>HT-4990-CB16B</v>
          </cell>
          <cell r="H1547">
            <v>1</v>
          </cell>
          <cell r="I1547">
            <v>323</v>
          </cell>
          <cell r="J1547" t="str">
            <v>1.6m ｷｬﾋﾞﾈｯﾄ</v>
          </cell>
          <cell r="K1547">
            <v>383</v>
          </cell>
        </row>
        <row r="1548">
          <cell r="G1548" t="str">
            <v>HT-4098-JR</v>
          </cell>
          <cell r="H1548">
            <v>1</v>
          </cell>
          <cell r="I1548">
            <v>323</v>
          </cell>
          <cell r="J1548" t="str">
            <v>ﾗｯｸﾏｳﾝﾄｴﾝｸﾛｰｼﾞｬ</v>
          </cell>
          <cell r="K1548">
            <v>191</v>
          </cell>
        </row>
        <row r="1549">
          <cell r="G1549" t="str">
            <v>HT-F4098-JDH22</v>
          </cell>
          <cell r="H1549">
            <v>1</v>
          </cell>
          <cell r="I1549">
            <v>323</v>
          </cell>
          <cell r="J1549" t="str">
            <v>F/W 4GB HDDﾕﾆｯﾄ</v>
          </cell>
          <cell r="K1549">
            <v>248</v>
          </cell>
        </row>
        <row r="1550">
          <cell r="G1550" t="str">
            <v>HT-4990-CLS875</v>
          </cell>
          <cell r="H1550">
            <v>1</v>
          </cell>
          <cell r="I1550">
            <v>323</v>
          </cell>
          <cell r="J1550" t="str">
            <v>5 m V ｲﾝﾗｲﾝﾀｰﾐﾅﾙｹｰﾌﾞﾙ 68 Pin</v>
          </cell>
          <cell r="K1550">
            <v>43</v>
          </cell>
        </row>
        <row r="1551">
          <cell r="B1551" t="str">
            <v/>
          </cell>
          <cell r="G1551" t="str">
            <v>RT-11F11-X01</v>
          </cell>
          <cell r="H1551">
            <v>1</v>
          </cell>
          <cell r="I1551">
            <v>333</v>
          </cell>
          <cell r="J1551" t="str">
            <v>HP-UX11.00</v>
          </cell>
          <cell r="K1551">
            <v>0</v>
          </cell>
        </row>
        <row r="1552">
          <cell r="B1552" t="str">
            <v/>
          </cell>
        </row>
        <row r="1553">
          <cell r="B1553" t="str">
            <v>HPS16-13</v>
          </cell>
          <cell r="C1553" t="str">
            <v>標準ｼｽﾃﾑｾｯﾄ</v>
          </cell>
          <cell r="D1553" t="str">
            <v>VT800標準ｼｽﾃﾑｾｯﾄ3</v>
          </cell>
          <cell r="E1553" t="str">
            <v>A</v>
          </cell>
          <cell r="F1553">
            <v>1</v>
          </cell>
          <cell r="J1553" t="str">
            <v>合計</v>
          </cell>
          <cell r="K1553">
            <v>28505</v>
          </cell>
        </row>
        <row r="1554">
          <cell r="B1554" t="str">
            <v/>
          </cell>
          <cell r="G1554" t="str">
            <v>HT-3375-HPS16</v>
          </cell>
          <cell r="H1554">
            <v>1</v>
          </cell>
          <cell r="I1554">
            <v>323</v>
          </cell>
          <cell r="J1554" t="str">
            <v>ｼｽﾃﾑ装置本体</v>
          </cell>
          <cell r="K1554">
            <v>14490.1</v>
          </cell>
        </row>
        <row r="1555">
          <cell r="B1555" t="str">
            <v/>
          </cell>
          <cell r="G1555" t="str">
            <v>HT-F3375-CPU1</v>
          </cell>
          <cell r="H1555">
            <v>1</v>
          </cell>
          <cell r="I1555">
            <v>323</v>
          </cell>
          <cell r="J1555" t="str">
            <v>ﾌﾟﾛｾｯｻ</v>
          </cell>
          <cell r="K1555">
            <v>2950</v>
          </cell>
        </row>
        <row r="1556">
          <cell r="B1556" t="str">
            <v/>
          </cell>
          <cell r="G1556" t="str">
            <v>HT-F3375-PB1</v>
          </cell>
          <cell r="H1556">
            <v>1</v>
          </cell>
          <cell r="I1556">
            <v>323</v>
          </cell>
          <cell r="J1556" t="str">
            <v>ﾌﾟﾛｾｯｻﾎﾞｰﾄﾞ</v>
          </cell>
          <cell r="K1556">
            <v>1000</v>
          </cell>
        </row>
        <row r="1557">
          <cell r="B1557" t="str">
            <v/>
          </cell>
          <cell r="G1557" t="str">
            <v>HT-F3375-PMB</v>
          </cell>
          <cell r="H1557">
            <v>1</v>
          </cell>
          <cell r="I1557">
            <v>323</v>
          </cell>
          <cell r="J1557" t="str">
            <v>ﾒﾓﾘﾎﾞｰﾄﾞ</v>
          </cell>
          <cell r="K1557">
            <v>850</v>
          </cell>
        </row>
        <row r="1558">
          <cell r="B1558" t="str">
            <v/>
          </cell>
          <cell r="G1558" t="str">
            <v>HT-F3375-PCB</v>
          </cell>
          <cell r="H1558">
            <v>1</v>
          </cell>
          <cell r="I1558">
            <v>323</v>
          </cell>
          <cell r="J1558" t="str">
            <v>HSC上位ﾊﾞｽｺﾝﾊﾞｰﾀ</v>
          </cell>
          <cell r="K1558">
            <v>600</v>
          </cell>
        </row>
        <row r="1559">
          <cell r="B1559" t="str">
            <v/>
          </cell>
          <cell r="G1559" t="str">
            <v>HT-F3375-PM21</v>
          </cell>
          <cell r="H1559">
            <v>1</v>
          </cell>
          <cell r="I1559">
            <v>323</v>
          </cell>
          <cell r="J1559" t="str">
            <v>ﾒﾓﾘ</v>
          </cell>
          <cell r="K1559">
            <v>850</v>
          </cell>
        </row>
        <row r="1560">
          <cell r="B1560" t="str">
            <v/>
          </cell>
          <cell r="G1560" t="str">
            <v>HT-F3375-HSC</v>
          </cell>
          <cell r="H1560">
            <v>1</v>
          </cell>
          <cell r="I1560">
            <v>323</v>
          </cell>
          <cell r="J1560" t="str">
            <v>HSCｹｰｼﾞ</v>
          </cell>
          <cell r="K1560">
            <v>1251</v>
          </cell>
        </row>
        <row r="1561">
          <cell r="B1561" t="str">
            <v/>
          </cell>
          <cell r="G1561" t="str">
            <v>HT-F3375-HSCU</v>
          </cell>
          <cell r="H1561">
            <v>1</v>
          </cell>
          <cell r="I1561">
            <v>323</v>
          </cell>
          <cell r="J1561" t="str">
            <v>HSC電源</v>
          </cell>
          <cell r="K1561">
            <v>300</v>
          </cell>
        </row>
        <row r="1562">
          <cell r="B1562" t="str">
            <v/>
          </cell>
          <cell r="G1562" t="str">
            <v>HT-F3375-HBC</v>
          </cell>
          <cell r="H1562">
            <v>1</v>
          </cell>
          <cell r="I1562">
            <v>323</v>
          </cell>
          <cell r="J1562" t="str">
            <v>HSC下位ﾊﾞｽｺﾝﾊﾞｰﾀ</v>
          </cell>
          <cell r="K1562">
            <v>750</v>
          </cell>
        </row>
        <row r="1563">
          <cell r="B1563" t="str">
            <v/>
          </cell>
          <cell r="G1563" t="str">
            <v>HT-F3375-PLPS</v>
          </cell>
          <cell r="H1563">
            <v>2</v>
          </cell>
          <cell r="I1563">
            <v>323</v>
          </cell>
          <cell r="J1563" t="str">
            <v>増設電源</v>
          </cell>
          <cell r="K1563">
            <v>624</v>
          </cell>
        </row>
        <row r="1564">
          <cell r="B1564" t="str">
            <v/>
          </cell>
          <cell r="G1564" t="str">
            <v>HT-4990-CB16B</v>
          </cell>
          <cell r="H1564">
            <v>1</v>
          </cell>
          <cell r="I1564">
            <v>323</v>
          </cell>
          <cell r="J1564" t="str">
            <v>1.6m ｷｬﾋﾞﾈｯﾄ</v>
          </cell>
          <cell r="K1564">
            <v>383</v>
          </cell>
        </row>
        <row r="1565">
          <cell r="B1565" t="str">
            <v/>
          </cell>
          <cell r="G1565" t="str">
            <v>HT-F3360-TPB01</v>
          </cell>
          <cell r="H1565">
            <v>1</v>
          </cell>
          <cell r="I1565">
            <v>323</v>
          </cell>
          <cell r="J1565" t="str">
            <v xml:space="preserve">HP-PB I/O 14ｽﾛｯﾄ ｶｸﾁｮｳ ﾓｼﾞｭｰﾙ </v>
          </cell>
          <cell r="K1565">
            <v>1284</v>
          </cell>
        </row>
        <row r="1566">
          <cell r="G1566" t="str">
            <v>HT-F3360-PB01</v>
          </cell>
          <cell r="H1566">
            <v>1</v>
          </cell>
          <cell r="I1566">
            <v>323</v>
          </cell>
          <cell r="J1566" t="str">
            <v>F/W SCSI-2 ｱﾀﾞﾌﾟﾀ</v>
          </cell>
          <cell r="K1566">
            <v>228</v>
          </cell>
        </row>
        <row r="1567">
          <cell r="B1567" t="str">
            <v/>
          </cell>
          <cell r="G1567" t="str">
            <v>HT-F3360-PB10</v>
          </cell>
          <cell r="H1567">
            <v>1</v>
          </cell>
          <cell r="I1567">
            <v>323</v>
          </cell>
          <cell r="J1567" t="str">
            <v>ﾏﾙﾁﾌﾟﾚｸｻ(MUX) RS-232Cﾓﾃﾞﾑ 16ﾎﾟ</v>
          </cell>
          <cell r="K1567">
            <v>462</v>
          </cell>
        </row>
        <row r="1568">
          <cell r="B1568" t="str">
            <v/>
          </cell>
          <cell r="G1568" t="str">
            <v>HT-F3360-TB03</v>
          </cell>
          <cell r="H1568">
            <v>1</v>
          </cell>
          <cell r="I1568">
            <v>323</v>
          </cell>
          <cell r="J1568" t="str">
            <v>VTｸﾗｽﾖｳ HP-PB ｺﾝﾊﾞｰﾀ</v>
          </cell>
          <cell r="K1568">
            <v>156</v>
          </cell>
        </row>
        <row r="1569">
          <cell r="B1569" t="str">
            <v/>
          </cell>
          <cell r="G1569" t="str">
            <v>HT-F3360-PB02</v>
          </cell>
          <cell r="H1569">
            <v>1</v>
          </cell>
          <cell r="I1569">
            <v>323</v>
          </cell>
          <cell r="J1569" t="str">
            <v xml:space="preserve">S.E.SCSI &amp; ｾﾝﾄﾛﾆｸｽ ｱﾀﾞﾌﾟﾀ     </v>
          </cell>
          <cell r="K1569">
            <v>192</v>
          </cell>
        </row>
        <row r="1570">
          <cell r="B1570" t="str">
            <v/>
          </cell>
          <cell r="G1570" t="str">
            <v>HT-F3360-PB03B</v>
          </cell>
          <cell r="H1570">
            <v>1</v>
          </cell>
          <cell r="I1570">
            <v>323</v>
          </cell>
          <cell r="J1570" t="str">
            <v xml:space="preserve">802.3 LAN ｱﾀﾞﾌﾟﾀ Tier2,3      </v>
          </cell>
          <cell r="K1570">
            <v>204</v>
          </cell>
        </row>
        <row r="1571">
          <cell r="B1571" t="str">
            <v/>
          </cell>
          <cell r="G1571" t="str">
            <v>HT-3412-21</v>
          </cell>
          <cell r="H1571">
            <v>1</v>
          </cell>
          <cell r="I1571">
            <v>323</v>
          </cell>
          <cell r="J1571" t="str">
            <v>2ﾎﾟｰﾄｺﾝｿｰﾙ</v>
          </cell>
          <cell r="K1571">
            <v>270</v>
          </cell>
        </row>
        <row r="1572">
          <cell r="B1572" t="str">
            <v/>
          </cell>
          <cell r="G1572" t="str">
            <v>HT-4996-69J</v>
          </cell>
          <cell r="H1572">
            <v>2</v>
          </cell>
          <cell r="I1572">
            <v>323</v>
          </cell>
          <cell r="J1572" t="str">
            <v>ｺﾝｿｰﾙｹｰﾌﾞﾙ</v>
          </cell>
          <cell r="K1572">
            <v>48</v>
          </cell>
        </row>
        <row r="1573">
          <cell r="G1573" t="str">
            <v>HT-4959-76V</v>
          </cell>
          <cell r="H1573">
            <v>1</v>
          </cell>
          <cell r="I1573">
            <v>323</v>
          </cell>
          <cell r="J1573" t="str">
            <v>SVP-MDP間接続ｹｰﾌﾞﾙ9ﾋﾟﾝ-25ﾋﾟﾝ(3m)</v>
          </cell>
          <cell r="K1573">
            <v>7.9</v>
          </cell>
        </row>
        <row r="1574">
          <cell r="B1574" t="str">
            <v/>
          </cell>
          <cell r="G1574" t="str">
            <v>RT-11D11-X0V</v>
          </cell>
          <cell r="H1574">
            <v>1</v>
          </cell>
          <cell r="I1574">
            <v>333</v>
          </cell>
          <cell r="J1574" t="str">
            <v>HP-UX10.20</v>
          </cell>
          <cell r="K1574">
            <v>1605</v>
          </cell>
        </row>
        <row r="1575">
          <cell r="B1575" t="str">
            <v/>
          </cell>
        </row>
        <row r="1576">
          <cell r="B1576" t="str">
            <v>VT600-4</v>
          </cell>
          <cell r="C1576" t="str">
            <v>標準ｼｽﾃﾑｾｯﾄ</v>
          </cell>
          <cell r="D1576" t="str">
            <v>VT600標準ｼｽﾃﾑｾｯﾄ4</v>
          </cell>
          <cell r="E1576" t="str">
            <v>A</v>
          </cell>
          <cell r="F1576">
            <v>1</v>
          </cell>
          <cell r="J1576" t="str">
            <v>合計</v>
          </cell>
          <cell r="K1576">
            <v>24317</v>
          </cell>
        </row>
        <row r="1577">
          <cell r="B1577" t="str">
            <v/>
          </cell>
          <cell r="G1577" t="str">
            <v>HT-3360-VT60A</v>
          </cell>
          <cell r="H1577">
            <v>1</v>
          </cell>
          <cell r="I1577">
            <v>323</v>
          </cell>
          <cell r="J1577" t="str">
            <v>VT600 CPU</v>
          </cell>
          <cell r="K1577">
            <v>22182</v>
          </cell>
        </row>
        <row r="1578">
          <cell r="B1578" t="str">
            <v/>
          </cell>
          <cell r="G1578" t="str">
            <v>HT-F3360-TM02N</v>
          </cell>
          <cell r="H1578">
            <v>1</v>
          </cell>
          <cell r="I1578">
            <v>323</v>
          </cell>
          <cell r="J1578" t="str">
            <v>ﾅｲｿﾞｳ256MBﾒﾓﾘ</v>
          </cell>
          <cell r="K1578">
            <v>1001</v>
          </cell>
        </row>
        <row r="1579">
          <cell r="B1579" t="str">
            <v/>
          </cell>
          <cell r="G1579" t="str">
            <v>HT-F3360-CN2T</v>
          </cell>
          <cell r="H1579">
            <v>1</v>
          </cell>
          <cell r="I1579">
            <v>323</v>
          </cell>
          <cell r="J1579" t="str">
            <v>VTﾖｳ Xｺﾝｿｰﾙ</v>
          </cell>
          <cell r="K1579">
            <v>264</v>
          </cell>
        </row>
        <row r="1580">
          <cell r="B1580" t="str">
            <v/>
          </cell>
          <cell r="G1580" t="str">
            <v>HT-4496-E2J</v>
          </cell>
          <cell r="H1580">
            <v>1</v>
          </cell>
          <cell r="I1580">
            <v>323</v>
          </cell>
          <cell r="J1580" t="str">
            <v>15ｲﾝﾁﾓﾆﾀ</v>
          </cell>
          <cell r="K1580">
            <v>62</v>
          </cell>
        </row>
        <row r="1581">
          <cell r="B1581" t="str">
            <v/>
          </cell>
          <cell r="G1581" t="str">
            <v>HT-4990-CB16B</v>
          </cell>
          <cell r="H1581">
            <v>1</v>
          </cell>
          <cell r="I1581">
            <v>323</v>
          </cell>
          <cell r="J1581" t="str">
            <v>1.6m ｷｬﾋﾞﾈｯﾄ</v>
          </cell>
          <cell r="K1581">
            <v>383</v>
          </cell>
        </row>
        <row r="1582">
          <cell r="G1582" t="str">
            <v>HT-F3360-PB01</v>
          </cell>
          <cell r="H1582">
            <v>1</v>
          </cell>
          <cell r="I1582">
            <v>323</v>
          </cell>
          <cell r="J1582" t="str">
            <v>F/W SCSI-2 ｱﾀﾞﾌﾟﾀ</v>
          </cell>
          <cell r="K1582">
            <v>228</v>
          </cell>
        </row>
        <row r="1583">
          <cell r="G1583" t="str">
            <v>HT-F3360-PB02</v>
          </cell>
          <cell r="H1583">
            <v>1</v>
          </cell>
          <cell r="I1583">
            <v>323</v>
          </cell>
          <cell r="J1583" t="str">
            <v xml:space="preserve">S.E.SCSI &amp; ｾﾝﾄﾛﾆｸｽ ｱﾀﾞﾌﾟﾀ     </v>
          </cell>
          <cell r="K1583">
            <v>192</v>
          </cell>
        </row>
        <row r="1584">
          <cell r="B1584" t="str">
            <v/>
          </cell>
          <cell r="G1584" t="str">
            <v>HT-4990-AUI5062</v>
          </cell>
          <cell r="H1584">
            <v>1</v>
          </cell>
          <cell r="I1584">
            <v>323</v>
          </cell>
          <cell r="J1584" t="str">
            <v>AUIﾘﾃｰﾅ</v>
          </cell>
          <cell r="K1584">
            <v>5</v>
          </cell>
        </row>
        <row r="1585">
          <cell r="B1585" t="str">
            <v/>
          </cell>
          <cell r="G1585" t="str">
            <v>RT-11D11-X01</v>
          </cell>
          <cell r="H1585">
            <v>1</v>
          </cell>
          <cell r="I1585">
            <v>333</v>
          </cell>
          <cell r="J1585" t="str">
            <v>HP-UX10.20</v>
          </cell>
          <cell r="K1585">
            <v>0</v>
          </cell>
        </row>
        <row r="1586">
          <cell r="B1586" t="str">
            <v/>
          </cell>
        </row>
        <row r="1587">
          <cell r="B1587" t="str">
            <v>VK390/1</v>
          </cell>
          <cell r="C1587" t="str">
            <v>標準ｼｽﾃﾑｾｯﾄ</v>
          </cell>
          <cell r="D1587" t="str">
            <v>VK390/1標準ｼｽﾃﾑｾｯﾄ1</v>
          </cell>
          <cell r="E1587" t="str">
            <v>A</v>
          </cell>
          <cell r="F1587">
            <v>1</v>
          </cell>
          <cell r="J1587" t="str">
            <v>合計</v>
          </cell>
          <cell r="K1587">
            <v>5595</v>
          </cell>
        </row>
        <row r="1588">
          <cell r="B1588" t="str">
            <v/>
          </cell>
          <cell r="C1588" t="str">
            <v xml:space="preserve"> </v>
          </cell>
          <cell r="D1588" t="str">
            <v xml:space="preserve"> </v>
          </cell>
          <cell r="E1588" t="str">
            <v xml:space="preserve"> </v>
          </cell>
          <cell r="F1588" t="str">
            <v xml:space="preserve"> </v>
          </cell>
          <cell r="G1588" t="str">
            <v>HT-3360-VK391</v>
          </cell>
          <cell r="H1588">
            <v>1</v>
          </cell>
          <cell r="I1588">
            <v>323</v>
          </cell>
          <cell r="J1588" t="str">
            <v>VK390 1WAY</v>
          </cell>
          <cell r="K1588">
            <v>5268</v>
          </cell>
        </row>
        <row r="1589">
          <cell r="B1589" t="str">
            <v/>
          </cell>
          <cell r="G1589" t="str">
            <v>HT-F3360-KM02N</v>
          </cell>
          <cell r="H1589">
            <v>1</v>
          </cell>
          <cell r="I1589">
            <v>323</v>
          </cell>
          <cell r="J1589" t="str">
            <v>ﾅｲｿﾞｳ 128MB ﾒﾓﾘ</v>
          </cell>
          <cell r="K1589">
            <v>239</v>
          </cell>
        </row>
        <row r="1590">
          <cell r="B1590" t="str">
            <v/>
          </cell>
          <cell r="G1590" t="str">
            <v>HT-F3360-NSC03N</v>
          </cell>
          <cell r="H1590">
            <v>1</v>
          </cell>
          <cell r="I1590">
            <v>323</v>
          </cell>
          <cell r="J1590" t="str">
            <v>12x CD-ROM</v>
          </cell>
          <cell r="K1590">
            <v>88</v>
          </cell>
        </row>
        <row r="1591">
          <cell r="B1591" t="str">
            <v/>
          </cell>
          <cell r="G1591" t="str">
            <v>RT-11D11-X01</v>
          </cell>
          <cell r="H1591">
            <v>1</v>
          </cell>
          <cell r="I1591">
            <v>333</v>
          </cell>
          <cell r="J1591" t="str">
            <v>HP-UX10.20</v>
          </cell>
          <cell r="K1591">
            <v>0</v>
          </cell>
        </row>
        <row r="1592">
          <cell r="B1592" t="str">
            <v/>
          </cell>
        </row>
        <row r="1593">
          <cell r="B1593" t="str">
            <v>VK390/2</v>
          </cell>
          <cell r="C1593" t="str">
            <v>標準ｼｽﾃﾑｾｯﾄ</v>
          </cell>
          <cell r="D1593" t="str">
            <v>VK390/2標準ｼｽﾃﾑｾｯﾄ1</v>
          </cell>
          <cell r="E1593" t="str">
            <v>A</v>
          </cell>
          <cell r="F1593">
            <v>1</v>
          </cell>
          <cell r="J1593" t="str">
            <v>合計</v>
          </cell>
          <cell r="K1593">
            <v>8284</v>
          </cell>
        </row>
        <row r="1594">
          <cell r="B1594" t="str">
            <v/>
          </cell>
          <cell r="C1594" t="str">
            <v xml:space="preserve"> </v>
          </cell>
          <cell r="D1594" t="str">
            <v xml:space="preserve"> </v>
          </cell>
          <cell r="E1594" t="str">
            <v xml:space="preserve"> </v>
          </cell>
          <cell r="F1594" t="str">
            <v xml:space="preserve"> </v>
          </cell>
          <cell r="G1594" t="str">
            <v>HT-3360-VK392</v>
          </cell>
          <cell r="H1594">
            <v>1</v>
          </cell>
          <cell r="I1594">
            <v>323</v>
          </cell>
          <cell r="J1594" t="str">
            <v>VK390 2WAY</v>
          </cell>
          <cell r="K1594">
            <v>7957</v>
          </cell>
        </row>
        <row r="1595">
          <cell r="B1595" t="str">
            <v/>
          </cell>
          <cell r="G1595" t="str">
            <v>HT-F3360-KM02N</v>
          </cell>
          <cell r="H1595">
            <v>1</v>
          </cell>
          <cell r="I1595">
            <v>323</v>
          </cell>
          <cell r="J1595" t="str">
            <v>ﾅｲｿﾞｳ 128MB ﾒﾓﾘ</v>
          </cell>
          <cell r="K1595">
            <v>239</v>
          </cell>
        </row>
        <row r="1596">
          <cell r="B1596" t="str">
            <v/>
          </cell>
          <cell r="G1596" t="str">
            <v>HT-F3360-NSC03N</v>
          </cell>
          <cell r="H1596">
            <v>1</v>
          </cell>
          <cell r="I1596">
            <v>323</v>
          </cell>
          <cell r="J1596" t="str">
            <v>12x CD-ROM</v>
          </cell>
          <cell r="K1596">
            <v>88</v>
          </cell>
        </row>
        <row r="1597">
          <cell r="B1597" t="str">
            <v/>
          </cell>
          <cell r="G1597" t="str">
            <v>RT-11D11-X01</v>
          </cell>
          <cell r="H1597">
            <v>1</v>
          </cell>
          <cell r="I1597">
            <v>333</v>
          </cell>
          <cell r="J1597" t="str">
            <v>HP-UX10.20</v>
          </cell>
          <cell r="K1597">
            <v>0</v>
          </cell>
        </row>
        <row r="1598">
          <cell r="B1598" t="str">
            <v/>
          </cell>
        </row>
        <row r="1599">
          <cell r="B1599" t="str">
            <v>A180</v>
          </cell>
          <cell r="C1599" t="str">
            <v>標準ｼｽﾃﾑｾｯﾄ</v>
          </cell>
          <cell r="D1599" t="str">
            <v>A180標準ｼｽﾃﾑｾｯﾄ1</v>
          </cell>
          <cell r="E1599" t="str">
            <v>A</v>
          </cell>
          <cell r="F1599">
            <v>1</v>
          </cell>
          <cell r="J1599" t="str">
            <v>合計</v>
          </cell>
          <cell r="K1599">
            <v>485</v>
          </cell>
        </row>
        <row r="1600">
          <cell r="B1600" t="str">
            <v/>
          </cell>
          <cell r="C1600" t="str">
            <v xml:space="preserve"> </v>
          </cell>
          <cell r="D1600" t="str">
            <v xml:space="preserve"> </v>
          </cell>
          <cell r="E1600" t="str">
            <v xml:space="preserve"> </v>
          </cell>
          <cell r="F1600" t="str">
            <v xml:space="preserve"> </v>
          </cell>
          <cell r="G1600" t="str">
            <v>HT-3360-A18</v>
          </cell>
          <cell r="H1600">
            <v>1</v>
          </cell>
          <cell r="I1600">
            <v>323</v>
          </cell>
          <cell r="J1600" t="str">
            <v>A180 1WAY</v>
          </cell>
          <cell r="K1600">
            <v>246</v>
          </cell>
        </row>
        <row r="1601">
          <cell r="B1601" t="str">
            <v/>
          </cell>
          <cell r="G1601" t="str">
            <v>HT-F3360-KM02N</v>
          </cell>
          <cell r="H1601">
            <v>1</v>
          </cell>
          <cell r="I1601">
            <v>323</v>
          </cell>
          <cell r="J1601" t="str">
            <v>ﾅｲｿﾞｳ 128MB ﾒﾓﾘ</v>
          </cell>
          <cell r="K1601">
            <v>239</v>
          </cell>
        </row>
        <row r="1602">
          <cell r="B1602" t="str">
            <v/>
          </cell>
          <cell r="G1602" t="str">
            <v>RT-11D11-X01</v>
          </cell>
          <cell r="H1602">
            <v>1</v>
          </cell>
          <cell r="I1602">
            <v>333</v>
          </cell>
          <cell r="J1602" t="str">
            <v>HP-UX10.20</v>
          </cell>
          <cell r="K1602">
            <v>0</v>
          </cell>
        </row>
        <row r="1603">
          <cell r="B1603" t="str">
            <v/>
          </cell>
        </row>
        <row r="1604">
          <cell r="B1604" t="str">
            <v>A180C</v>
          </cell>
          <cell r="C1604" t="str">
            <v>標準ｼｽﾃﾑｾｯﾄ</v>
          </cell>
          <cell r="D1604" t="str">
            <v>A180C標準ｼｽﾃﾑｾｯﾄ1</v>
          </cell>
          <cell r="E1604" t="str">
            <v>A</v>
          </cell>
          <cell r="F1604">
            <v>1</v>
          </cell>
          <cell r="J1604" t="str">
            <v>合計</v>
          </cell>
          <cell r="K1604">
            <v>661</v>
          </cell>
        </row>
        <row r="1605">
          <cell r="B1605" t="str">
            <v/>
          </cell>
          <cell r="C1605" t="str">
            <v xml:space="preserve"> </v>
          </cell>
          <cell r="D1605" t="str">
            <v xml:space="preserve"> </v>
          </cell>
          <cell r="E1605" t="str">
            <v xml:space="preserve"> </v>
          </cell>
          <cell r="F1605" t="str">
            <v xml:space="preserve"> </v>
          </cell>
          <cell r="G1605" t="str">
            <v>HT-3360-A18C</v>
          </cell>
          <cell r="H1605">
            <v>1</v>
          </cell>
          <cell r="I1605">
            <v>323</v>
          </cell>
          <cell r="J1605" t="str">
            <v>A180 1WAY Second Levelｷｬｯｼｭ付き</v>
          </cell>
          <cell r="K1605">
            <v>422</v>
          </cell>
        </row>
        <row r="1606">
          <cell r="B1606" t="str">
            <v/>
          </cell>
          <cell r="G1606" t="str">
            <v>HT-F3360-KM02N</v>
          </cell>
          <cell r="H1606">
            <v>1</v>
          </cell>
          <cell r="I1606">
            <v>323</v>
          </cell>
          <cell r="J1606" t="str">
            <v>ﾅｲｿﾞｳ 128MB ﾒﾓﾘ</v>
          </cell>
          <cell r="K1606">
            <v>239</v>
          </cell>
        </row>
        <row r="1607">
          <cell r="B1607" t="str">
            <v/>
          </cell>
          <cell r="G1607" t="str">
            <v>RT-11D11-X01</v>
          </cell>
          <cell r="H1607">
            <v>1</v>
          </cell>
          <cell r="I1607">
            <v>333</v>
          </cell>
          <cell r="J1607" t="str">
            <v>HP-UX10.20</v>
          </cell>
          <cell r="K1607">
            <v>0</v>
          </cell>
        </row>
        <row r="1608">
          <cell r="B1608" t="str">
            <v/>
          </cell>
        </row>
        <row r="1609">
          <cell r="B1609" t="str">
            <v>R380/1</v>
          </cell>
          <cell r="C1609" t="str">
            <v>標準ｼｽﾃﾑｾｯﾄ</v>
          </cell>
          <cell r="D1609" t="str">
            <v>R380/1標準ｼｽﾃﾑｾｯﾄ1</v>
          </cell>
          <cell r="E1609" t="str">
            <v>A</v>
          </cell>
          <cell r="F1609">
            <v>1</v>
          </cell>
          <cell r="J1609" t="str">
            <v>合計</v>
          </cell>
          <cell r="K1609">
            <v>2513</v>
          </cell>
        </row>
        <row r="1610">
          <cell r="B1610" t="str">
            <v/>
          </cell>
          <cell r="C1610" t="str">
            <v xml:space="preserve"> </v>
          </cell>
          <cell r="D1610" t="str">
            <v xml:space="preserve"> </v>
          </cell>
          <cell r="E1610" t="str">
            <v xml:space="preserve"> </v>
          </cell>
          <cell r="F1610" t="str">
            <v xml:space="preserve"> </v>
          </cell>
          <cell r="G1610" t="str">
            <v>HT-3360-R381</v>
          </cell>
          <cell r="H1610">
            <v>1</v>
          </cell>
          <cell r="I1610">
            <v>323</v>
          </cell>
          <cell r="J1610" t="str">
            <v>R380 1WAY</v>
          </cell>
          <cell r="K1610">
            <v>2186</v>
          </cell>
        </row>
        <row r="1611">
          <cell r="B1611" t="str">
            <v/>
          </cell>
          <cell r="G1611" t="str">
            <v>HT-F3360-KM02N</v>
          </cell>
          <cell r="H1611">
            <v>1</v>
          </cell>
          <cell r="I1611">
            <v>323</v>
          </cell>
          <cell r="J1611" t="str">
            <v>ﾅｲｿﾞｳ 128MB ﾒﾓﾘ</v>
          </cell>
          <cell r="K1611">
            <v>239</v>
          </cell>
        </row>
        <row r="1612">
          <cell r="G1612" t="str">
            <v>HT-F3360-NSC03N</v>
          </cell>
          <cell r="H1612">
            <v>1</v>
          </cell>
          <cell r="I1612">
            <v>323</v>
          </cell>
          <cell r="J1612" t="str">
            <v>ﾅｲｿﾞｳ CD-ROM</v>
          </cell>
          <cell r="K1612">
            <v>88</v>
          </cell>
        </row>
        <row r="1613">
          <cell r="B1613" t="str">
            <v/>
          </cell>
          <cell r="G1613" t="str">
            <v>RT-11D11-X01</v>
          </cell>
          <cell r="H1613">
            <v>1</v>
          </cell>
          <cell r="I1613">
            <v>333</v>
          </cell>
          <cell r="J1613" t="str">
            <v>HP-UX10.20</v>
          </cell>
          <cell r="K1613">
            <v>0</v>
          </cell>
        </row>
        <row r="1614">
          <cell r="B1614" t="str">
            <v/>
          </cell>
        </row>
        <row r="1615">
          <cell r="B1615" t="str">
            <v>R380/2</v>
          </cell>
          <cell r="C1615" t="str">
            <v>標準ｼｽﾃﾑｾｯﾄ</v>
          </cell>
          <cell r="D1615" t="str">
            <v>R380/2標準ｼｽﾃﾑｾｯﾄ1</v>
          </cell>
          <cell r="E1615" t="str">
            <v>A</v>
          </cell>
          <cell r="F1615">
            <v>1</v>
          </cell>
          <cell r="J1615" t="str">
            <v>合計</v>
          </cell>
          <cell r="K1615">
            <v>4209</v>
          </cell>
        </row>
        <row r="1616">
          <cell r="B1616" t="str">
            <v/>
          </cell>
          <cell r="C1616" t="str">
            <v xml:space="preserve"> </v>
          </cell>
          <cell r="D1616" t="str">
            <v xml:space="preserve"> </v>
          </cell>
          <cell r="E1616" t="str">
            <v xml:space="preserve"> </v>
          </cell>
          <cell r="F1616" t="str">
            <v xml:space="preserve"> </v>
          </cell>
          <cell r="G1616" t="str">
            <v>HT-3360-R382</v>
          </cell>
          <cell r="H1616">
            <v>1</v>
          </cell>
          <cell r="I1616">
            <v>323</v>
          </cell>
          <cell r="J1616" t="str">
            <v>R380 2WAY</v>
          </cell>
          <cell r="K1616">
            <v>3882</v>
          </cell>
        </row>
        <row r="1617">
          <cell r="B1617" t="str">
            <v/>
          </cell>
          <cell r="G1617" t="str">
            <v>HT-F3360-KM02N</v>
          </cell>
          <cell r="H1617">
            <v>1</v>
          </cell>
          <cell r="I1617">
            <v>323</v>
          </cell>
          <cell r="J1617" t="str">
            <v>ﾅｲｿﾞｳ 128MB ﾒﾓﾘ</v>
          </cell>
          <cell r="K1617">
            <v>239</v>
          </cell>
        </row>
        <row r="1618">
          <cell r="G1618" t="str">
            <v>HT-F3360-NSC03N</v>
          </cell>
          <cell r="H1618">
            <v>1</v>
          </cell>
          <cell r="I1618">
            <v>323</v>
          </cell>
          <cell r="J1618" t="str">
            <v>ﾅｲｿﾞｳ CD-ROM</v>
          </cell>
          <cell r="K1618">
            <v>88</v>
          </cell>
        </row>
        <row r="1619">
          <cell r="B1619" t="str">
            <v/>
          </cell>
          <cell r="G1619" t="str">
            <v>RT-11D11-X01</v>
          </cell>
          <cell r="H1619">
            <v>1</v>
          </cell>
          <cell r="I1619">
            <v>333</v>
          </cell>
          <cell r="J1619" t="str">
            <v>HP-UX10.20</v>
          </cell>
          <cell r="K1619">
            <v>0</v>
          </cell>
        </row>
        <row r="1620">
          <cell r="B1620" t="str">
            <v/>
          </cell>
        </row>
        <row r="1621">
          <cell r="B1621" t="str">
            <v>R390/1</v>
          </cell>
          <cell r="C1621" t="str">
            <v>標準ｼｽﾃﾑｾｯﾄ</v>
          </cell>
          <cell r="D1621" t="str">
            <v>R390/1標準ｼｽﾃﾑｾｯﾄ1</v>
          </cell>
          <cell r="E1621" t="str">
            <v>A</v>
          </cell>
          <cell r="F1621">
            <v>1</v>
          </cell>
          <cell r="J1621" t="str">
            <v>合計</v>
          </cell>
          <cell r="K1621">
            <v>4581</v>
          </cell>
        </row>
        <row r="1622">
          <cell r="B1622" t="str">
            <v/>
          </cell>
          <cell r="C1622" t="str">
            <v xml:space="preserve"> </v>
          </cell>
          <cell r="D1622" t="str">
            <v xml:space="preserve"> </v>
          </cell>
          <cell r="E1622" t="str">
            <v xml:space="preserve"> </v>
          </cell>
          <cell r="F1622" t="str">
            <v xml:space="preserve"> </v>
          </cell>
          <cell r="G1622" t="str">
            <v>HT-3360-R391</v>
          </cell>
          <cell r="H1622">
            <v>1</v>
          </cell>
          <cell r="I1622">
            <v>323</v>
          </cell>
          <cell r="J1622" t="str">
            <v>R390 1WAY</v>
          </cell>
          <cell r="K1622">
            <v>4254</v>
          </cell>
        </row>
        <row r="1623">
          <cell r="B1623" t="str">
            <v/>
          </cell>
          <cell r="G1623" t="str">
            <v>HT-F3360-KM02N</v>
          </cell>
          <cell r="H1623">
            <v>1</v>
          </cell>
          <cell r="I1623">
            <v>323</v>
          </cell>
          <cell r="J1623" t="str">
            <v>ﾅｲｿﾞｳ 128MB ﾒﾓﾘ</v>
          </cell>
          <cell r="K1623">
            <v>239</v>
          </cell>
        </row>
        <row r="1624">
          <cell r="G1624" t="str">
            <v>HT-F3360-NSC03N</v>
          </cell>
          <cell r="H1624">
            <v>1</v>
          </cell>
          <cell r="I1624">
            <v>323</v>
          </cell>
          <cell r="J1624" t="str">
            <v>ﾅｲｿﾞｳ CD-ROM</v>
          </cell>
          <cell r="K1624">
            <v>88</v>
          </cell>
        </row>
        <row r="1625">
          <cell r="B1625" t="str">
            <v/>
          </cell>
          <cell r="G1625" t="str">
            <v>RT-11D11-X01</v>
          </cell>
          <cell r="H1625">
            <v>1</v>
          </cell>
          <cell r="I1625">
            <v>333</v>
          </cell>
          <cell r="J1625" t="str">
            <v>HP-UX10.20</v>
          </cell>
          <cell r="K1625">
            <v>0</v>
          </cell>
        </row>
        <row r="1626">
          <cell r="B1626" t="str">
            <v/>
          </cell>
        </row>
        <row r="1627">
          <cell r="B1627" t="str">
            <v>R390/2</v>
          </cell>
          <cell r="C1627" t="str">
            <v>標準ｼｽﾃﾑｾｯﾄ</v>
          </cell>
          <cell r="D1627" t="str">
            <v>R390/2標準ｼｽﾃﾑｾｯﾄ1</v>
          </cell>
          <cell r="E1627" t="str">
            <v>A</v>
          </cell>
          <cell r="F1627">
            <v>1</v>
          </cell>
          <cell r="J1627" t="str">
            <v>合計</v>
          </cell>
          <cell r="K1627">
            <v>6856</v>
          </cell>
        </row>
        <row r="1628">
          <cell r="B1628" t="str">
            <v/>
          </cell>
          <cell r="C1628" t="str">
            <v xml:space="preserve"> </v>
          </cell>
          <cell r="D1628" t="str">
            <v xml:space="preserve"> </v>
          </cell>
          <cell r="E1628" t="str">
            <v xml:space="preserve"> </v>
          </cell>
          <cell r="F1628" t="str">
            <v xml:space="preserve"> </v>
          </cell>
          <cell r="G1628" t="str">
            <v>HT-3360-R392</v>
          </cell>
          <cell r="H1628">
            <v>1</v>
          </cell>
          <cell r="I1628">
            <v>323</v>
          </cell>
          <cell r="J1628" t="str">
            <v>R390 2WAY</v>
          </cell>
          <cell r="K1628">
            <v>6529</v>
          </cell>
        </row>
        <row r="1629">
          <cell r="B1629" t="str">
            <v/>
          </cell>
          <cell r="G1629" t="str">
            <v>HT-F3360-KM02N</v>
          </cell>
          <cell r="H1629">
            <v>1</v>
          </cell>
          <cell r="I1629">
            <v>323</v>
          </cell>
          <cell r="J1629" t="str">
            <v>ﾅｲｿﾞｳ 128MB ﾒﾓﾘ</v>
          </cell>
          <cell r="K1629">
            <v>239</v>
          </cell>
        </row>
        <row r="1630">
          <cell r="G1630" t="str">
            <v>HT-F3360-NSC03N</v>
          </cell>
          <cell r="H1630">
            <v>1</v>
          </cell>
          <cell r="I1630">
            <v>323</v>
          </cell>
          <cell r="J1630" t="str">
            <v>ﾅｲｿﾞｳ CD-ROM</v>
          </cell>
          <cell r="K1630">
            <v>88</v>
          </cell>
        </row>
        <row r="1631">
          <cell r="B1631" t="str">
            <v/>
          </cell>
          <cell r="G1631" t="str">
            <v>RT-11D11-X01</v>
          </cell>
          <cell r="H1631">
            <v>1</v>
          </cell>
          <cell r="I1631">
            <v>333</v>
          </cell>
          <cell r="J1631" t="str">
            <v>HP-UX10.20</v>
          </cell>
          <cell r="K1631">
            <v>0</v>
          </cell>
        </row>
        <row r="1632">
          <cell r="B1632" t="str">
            <v/>
          </cell>
        </row>
        <row r="1633">
          <cell r="B1633" t="str">
            <v>A180-2</v>
          </cell>
          <cell r="C1633" t="str">
            <v>標準ｼｽﾃﾑｾｯﾄ</v>
          </cell>
          <cell r="D1633" t="str">
            <v>A180標準ｼｽﾃﾑｾｯﾄ2</v>
          </cell>
          <cell r="E1633" t="str">
            <v>A</v>
          </cell>
          <cell r="F1633">
            <v>1</v>
          </cell>
          <cell r="J1633" t="str">
            <v>合計</v>
          </cell>
          <cell r="K1633">
            <v>485</v>
          </cell>
        </row>
        <row r="1634">
          <cell r="B1634" t="str">
            <v/>
          </cell>
          <cell r="C1634" t="str">
            <v xml:space="preserve"> </v>
          </cell>
          <cell r="D1634" t="str">
            <v xml:space="preserve"> </v>
          </cell>
          <cell r="E1634" t="str">
            <v xml:space="preserve"> </v>
          </cell>
          <cell r="F1634" t="str">
            <v xml:space="preserve"> </v>
          </cell>
          <cell r="G1634" t="str">
            <v>HT-3360-A18</v>
          </cell>
          <cell r="H1634">
            <v>1</v>
          </cell>
          <cell r="I1634">
            <v>323</v>
          </cell>
          <cell r="J1634" t="str">
            <v>A180 1WAY</v>
          </cell>
          <cell r="K1634">
            <v>246</v>
          </cell>
        </row>
        <row r="1635">
          <cell r="B1635" t="str">
            <v/>
          </cell>
          <cell r="G1635" t="str">
            <v>HT-F3360-ARM02</v>
          </cell>
          <cell r="H1635">
            <v>1</v>
          </cell>
          <cell r="I1635">
            <v>323</v>
          </cell>
          <cell r="J1635" t="str">
            <v>ﾅｲｿﾞｳ 128MB ﾒﾓﾘ</v>
          </cell>
          <cell r="K1635">
            <v>239</v>
          </cell>
        </row>
        <row r="1636">
          <cell r="B1636" t="str">
            <v/>
          </cell>
          <cell r="G1636" t="str">
            <v>RT-11D11-X01</v>
          </cell>
          <cell r="H1636">
            <v>1</v>
          </cell>
          <cell r="I1636">
            <v>333</v>
          </cell>
          <cell r="J1636" t="str">
            <v>HP-UX10.20</v>
          </cell>
          <cell r="K1636">
            <v>0</v>
          </cell>
        </row>
        <row r="1637">
          <cell r="G1637" t="str">
            <v>RT-11D11-X0P</v>
          </cell>
          <cell r="H1637">
            <v>1</v>
          </cell>
          <cell r="I1637">
            <v>333</v>
          </cell>
          <cell r="J1637" t="str">
            <v>HP-UX10.20無制限ﾕｰｻﾞ</v>
          </cell>
          <cell r="K1637">
            <v>0</v>
          </cell>
        </row>
        <row r="1638">
          <cell r="B1638" t="str">
            <v/>
          </cell>
        </row>
        <row r="1639">
          <cell r="B1639" t="str">
            <v>A180C-2</v>
          </cell>
          <cell r="C1639" t="str">
            <v>標準ｼｽﾃﾑｾｯﾄ</v>
          </cell>
          <cell r="D1639" t="str">
            <v>A180C標準ｼｽﾃﾑｾｯﾄ2</v>
          </cell>
          <cell r="E1639" t="str">
            <v>A</v>
          </cell>
          <cell r="F1639">
            <v>1</v>
          </cell>
          <cell r="J1639" t="str">
            <v>合計</v>
          </cell>
          <cell r="K1639">
            <v>661</v>
          </cell>
        </row>
        <row r="1640">
          <cell r="B1640" t="str">
            <v/>
          </cell>
          <cell r="C1640" t="str">
            <v xml:space="preserve"> </v>
          </cell>
          <cell r="D1640" t="str">
            <v xml:space="preserve"> </v>
          </cell>
          <cell r="E1640" t="str">
            <v xml:space="preserve"> </v>
          </cell>
          <cell r="F1640" t="str">
            <v xml:space="preserve"> </v>
          </cell>
          <cell r="G1640" t="str">
            <v>HT-3360-A18C</v>
          </cell>
          <cell r="H1640">
            <v>1</v>
          </cell>
          <cell r="I1640">
            <v>323</v>
          </cell>
          <cell r="J1640" t="str">
            <v>A180 1WAY Second Levelｷｬｯｼｭ付き</v>
          </cell>
          <cell r="K1640">
            <v>422</v>
          </cell>
        </row>
        <row r="1641">
          <cell r="B1641" t="str">
            <v/>
          </cell>
          <cell r="G1641" t="str">
            <v>HT-F3360-ARM02</v>
          </cell>
          <cell r="H1641">
            <v>1</v>
          </cell>
          <cell r="I1641">
            <v>323</v>
          </cell>
          <cell r="J1641" t="str">
            <v>ﾅｲｿﾞｳ 128MB ﾒﾓﾘ</v>
          </cell>
          <cell r="K1641">
            <v>239</v>
          </cell>
        </row>
        <row r="1642">
          <cell r="B1642" t="str">
            <v/>
          </cell>
          <cell r="G1642" t="str">
            <v>RT-11D11-X01</v>
          </cell>
          <cell r="H1642">
            <v>1</v>
          </cell>
          <cell r="I1642">
            <v>333</v>
          </cell>
          <cell r="J1642" t="str">
            <v>HP-UX10.20</v>
          </cell>
          <cell r="K1642">
            <v>0</v>
          </cell>
        </row>
        <row r="1643">
          <cell r="G1643" t="str">
            <v>RT-11D11-X0P</v>
          </cell>
          <cell r="H1643">
            <v>1</v>
          </cell>
          <cell r="I1643">
            <v>333</v>
          </cell>
          <cell r="J1643" t="str">
            <v>HP-UX10.20無制限ﾕｰｻﾞ</v>
          </cell>
          <cell r="K1643">
            <v>0</v>
          </cell>
        </row>
        <row r="1644">
          <cell r="B1644" t="str">
            <v/>
          </cell>
        </row>
        <row r="1645">
          <cell r="B1645" t="str">
            <v>R380/1-2</v>
          </cell>
          <cell r="C1645" t="str">
            <v>標準ｼｽﾃﾑｾｯﾄ</v>
          </cell>
          <cell r="D1645" t="str">
            <v>R380/1標準ｼｽﾃﾑｾｯﾄ2</v>
          </cell>
          <cell r="E1645" t="str">
            <v>A</v>
          </cell>
          <cell r="F1645">
            <v>1</v>
          </cell>
          <cell r="J1645" t="str">
            <v>合計</v>
          </cell>
          <cell r="K1645">
            <v>2513</v>
          </cell>
        </row>
        <row r="1646">
          <cell r="B1646" t="str">
            <v/>
          </cell>
          <cell r="C1646" t="str">
            <v xml:space="preserve"> </v>
          </cell>
          <cell r="D1646" t="str">
            <v xml:space="preserve"> </v>
          </cell>
          <cell r="E1646" t="str">
            <v xml:space="preserve"> </v>
          </cell>
          <cell r="F1646" t="str">
            <v xml:space="preserve"> </v>
          </cell>
          <cell r="G1646" t="str">
            <v>HT-3360-R381</v>
          </cell>
          <cell r="H1646">
            <v>1</v>
          </cell>
          <cell r="I1646">
            <v>323</v>
          </cell>
          <cell r="J1646" t="str">
            <v>R380 1WAY</v>
          </cell>
          <cell r="K1646">
            <v>2055</v>
          </cell>
        </row>
        <row r="1647">
          <cell r="B1647" t="str">
            <v/>
          </cell>
          <cell r="G1647" t="str">
            <v>HT-F3360-ARM02</v>
          </cell>
          <cell r="H1647">
            <v>1</v>
          </cell>
          <cell r="I1647">
            <v>323</v>
          </cell>
          <cell r="J1647" t="str">
            <v>ﾅｲｿﾞｳ 128MB ﾒﾓﾘ</v>
          </cell>
          <cell r="K1647">
            <v>239</v>
          </cell>
        </row>
        <row r="1648">
          <cell r="G1648" t="str">
            <v>HT-F3360-NSC03N</v>
          </cell>
          <cell r="H1648">
            <v>1</v>
          </cell>
          <cell r="I1648">
            <v>323</v>
          </cell>
          <cell r="J1648" t="str">
            <v>ﾅｲｿﾞｳ CD-ROM</v>
          </cell>
          <cell r="K1648">
            <v>88</v>
          </cell>
        </row>
        <row r="1649">
          <cell r="G1649" t="str">
            <v>HT-F3360-WCN</v>
          </cell>
          <cell r="H1649">
            <v>1</v>
          </cell>
          <cell r="I1649">
            <v>323</v>
          </cell>
          <cell r="J1649" t="str">
            <v>Webconsole</v>
          </cell>
          <cell r="K1649">
            <v>131</v>
          </cell>
        </row>
        <row r="1650">
          <cell r="B1650" t="str">
            <v/>
          </cell>
          <cell r="G1650" t="str">
            <v>RT-11D11-X01</v>
          </cell>
          <cell r="H1650">
            <v>1</v>
          </cell>
          <cell r="I1650">
            <v>333</v>
          </cell>
          <cell r="J1650" t="str">
            <v>HP-UX10.20</v>
          </cell>
          <cell r="K1650">
            <v>0</v>
          </cell>
        </row>
        <row r="1651">
          <cell r="G1651" t="str">
            <v>RT-11D11-X0P</v>
          </cell>
          <cell r="H1651">
            <v>1</v>
          </cell>
          <cell r="I1651">
            <v>333</v>
          </cell>
          <cell r="J1651" t="str">
            <v>HP-UX10.20無制限ﾕｰｻﾞ</v>
          </cell>
          <cell r="K1651">
            <v>0</v>
          </cell>
        </row>
        <row r="1652">
          <cell r="B1652" t="str">
            <v/>
          </cell>
        </row>
        <row r="1653">
          <cell r="B1653" t="str">
            <v>R380/2-2</v>
          </cell>
          <cell r="C1653" t="str">
            <v>標準ｼｽﾃﾑｾｯﾄ</v>
          </cell>
          <cell r="D1653" t="str">
            <v>R380/2標準ｼｽﾃﾑｾｯﾄ2</v>
          </cell>
          <cell r="E1653" t="str">
            <v>A</v>
          </cell>
          <cell r="F1653">
            <v>1</v>
          </cell>
          <cell r="J1653" t="str">
            <v>合計</v>
          </cell>
          <cell r="K1653">
            <v>4209</v>
          </cell>
        </row>
        <row r="1654">
          <cell r="B1654" t="str">
            <v/>
          </cell>
          <cell r="C1654" t="str">
            <v xml:space="preserve"> </v>
          </cell>
          <cell r="D1654" t="str">
            <v xml:space="preserve"> </v>
          </cell>
          <cell r="E1654" t="str">
            <v xml:space="preserve"> </v>
          </cell>
          <cell r="F1654" t="str">
            <v xml:space="preserve"> </v>
          </cell>
          <cell r="G1654" t="str">
            <v>HT-3360-R382</v>
          </cell>
          <cell r="H1654">
            <v>1</v>
          </cell>
          <cell r="I1654">
            <v>323</v>
          </cell>
          <cell r="J1654" t="str">
            <v>R380 2WAY</v>
          </cell>
          <cell r="K1654">
            <v>3751</v>
          </cell>
        </row>
        <row r="1655">
          <cell r="B1655" t="str">
            <v/>
          </cell>
          <cell r="G1655" t="str">
            <v>HT-F3360-ARM02</v>
          </cell>
          <cell r="H1655">
            <v>1</v>
          </cell>
          <cell r="I1655">
            <v>323</v>
          </cell>
          <cell r="J1655" t="str">
            <v>ﾅｲｿﾞｳ 128MB ﾒﾓﾘ</v>
          </cell>
          <cell r="K1655">
            <v>239</v>
          </cell>
        </row>
        <row r="1656">
          <cell r="G1656" t="str">
            <v>HT-F3360-NSC03N</v>
          </cell>
          <cell r="H1656">
            <v>1</v>
          </cell>
          <cell r="I1656">
            <v>323</v>
          </cell>
          <cell r="J1656" t="str">
            <v>ﾅｲｿﾞｳ CD-ROM</v>
          </cell>
          <cell r="K1656">
            <v>88</v>
          </cell>
        </row>
        <row r="1657">
          <cell r="G1657" t="str">
            <v>HT-F3360-WCN</v>
          </cell>
          <cell r="H1657">
            <v>1</v>
          </cell>
          <cell r="I1657">
            <v>323</v>
          </cell>
          <cell r="J1657" t="str">
            <v>Webconsole</v>
          </cell>
          <cell r="K1657">
            <v>131</v>
          </cell>
        </row>
        <row r="1658">
          <cell r="B1658" t="str">
            <v/>
          </cell>
          <cell r="G1658" t="str">
            <v>RT-11D11-X01</v>
          </cell>
          <cell r="H1658">
            <v>1</v>
          </cell>
          <cell r="I1658">
            <v>333</v>
          </cell>
          <cell r="J1658" t="str">
            <v>HP-UX10.20</v>
          </cell>
          <cell r="K1658">
            <v>0</v>
          </cell>
        </row>
        <row r="1659">
          <cell r="G1659" t="str">
            <v>RT-11D11-X0P</v>
          </cell>
          <cell r="H1659">
            <v>1</v>
          </cell>
          <cell r="I1659">
            <v>333</v>
          </cell>
          <cell r="J1659" t="str">
            <v>HP-UX10.20無制限ﾕｰｻﾞ</v>
          </cell>
          <cell r="K1659">
            <v>0</v>
          </cell>
        </row>
        <row r="1660">
          <cell r="B1660" t="str">
            <v/>
          </cell>
        </row>
        <row r="1661">
          <cell r="B1661" t="str">
            <v>R390/1-2</v>
          </cell>
          <cell r="C1661" t="str">
            <v>標準ｼｽﾃﾑｾｯﾄ</v>
          </cell>
          <cell r="D1661" t="str">
            <v>R390/1標準ｼｽﾃﾑｾｯﾄ2</v>
          </cell>
          <cell r="E1661" t="str">
            <v>A</v>
          </cell>
          <cell r="F1661">
            <v>1</v>
          </cell>
          <cell r="J1661" t="str">
            <v>合計</v>
          </cell>
          <cell r="K1661">
            <v>4581</v>
          </cell>
        </row>
        <row r="1662">
          <cell r="B1662" t="str">
            <v/>
          </cell>
          <cell r="C1662" t="str">
            <v xml:space="preserve"> </v>
          </cell>
          <cell r="D1662" t="str">
            <v xml:space="preserve"> </v>
          </cell>
          <cell r="E1662" t="str">
            <v xml:space="preserve"> </v>
          </cell>
          <cell r="F1662" t="str">
            <v xml:space="preserve"> </v>
          </cell>
          <cell r="G1662" t="str">
            <v>HT-3360-R391</v>
          </cell>
          <cell r="H1662">
            <v>1</v>
          </cell>
          <cell r="I1662">
            <v>323</v>
          </cell>
          <cell r="J1662" t="str">
            <v>R390 1WAY</v>
          </cell>
          <cell r="K1662">
            <v>4123</v>
          </cell>
        </row>
        <row r="1663">
          <cell r="B1663" t="str">
            <v/>
          </cell>
          <cell r="G1663" t="str">
            <v>HT-F3360-ARM02</v>
          </cell>
          <cell r="H1663">
            <v>1</v>
          </cell>
          <cell r="I1663">
            <v>323</v>
          </cell>
          <cell r="J1663" t="str">
            <v>ﾅｲｿﾞｳ 128MB ﾒﾓﾘ</v>
          </cell>
          <cell r="K1663">
            <v>239</v>
          </cell>
        </row>
        <row r="1664">
          <cell r="G1664" t="str">
            <v>HT-F3360-NSC03N</v>
          </cell>
          <cell r="H1664">
            <v>1</v>
          </cell>
          <cell r="I1664">
            <v>323</v>
          </cell>
          <cell r="J1664" t="str">
            <v>ﾅｲｿﾞｳ CD-ROM</v>
          </cell>
          <cell r="K1664">
            <v>88</v>
          </cell>
        </row>
        <row r="1665">
          <cell r="G1665" t="str">
            <v>HT-F3360-WCN</v>
          </cell>
          <cell r="H1665">
            <v>1</v>
          </cell>
          <cell r="I1665">
            <v>323</v>
          </cell>
          <cell r="J1665" t="str">
            <v>Webconsole</v>
          </cell>
          <cell r="K1665">
            <v>131</v>
          </cell>
        </row>
        <row r="1666">
          <cell r="B1666" t="str">
            <v/>
          </cell>
          <cell r="G1666" t="str">
            <v>RT-11D11-X01</v>
          </cell>
          <cell r="H1666">
            <v>1</v>
          </cell>
          <cell r="I1666">
            <v>333</v>
          </cell>
          <cell r="J1666" t="str">
            <v>HP-UX10.20</v>
          </cell>
          <cell r="K1666">
            <v>0</v>
          </cell>
        </row>
        <row r="1667">
          <cell r="G1667" t="str">
            <v>RT-11D11-X0P</v>
          </cell>
          <cell r="H1667">
            <v>1</v>
          </cell>
          <cell r="I1667">
            <v>333</v>
          </cell>
          <cell r="J1667" t="str">
            <v>HP-UX10.20無制限ﾕｰｻﾞ</v>
          </cell>
          <cell r="K1667">
            <v>0</v>
          </cell>
        </row>
        <row r="1668">
          <cell r="B1668" t="str">
            <v/>
          </cell>
        </row>
        <row r="1669">
          <cell r="B1669" t="str">
            <v>R390/2-2</v>
          </cell>
          <cell r="C1669" t="str">
            <v>標準ｼｽﾃﾑｾｯﾄ</v>
          </cell>
          <cell r="D1669" t="str">
            <v>R390/2標準ｼｽﾃﾑｾｯﾄ2</v>
          </cell>
          <cell r="E1669" t="str">
            <v>A</v>
          </cell>
          <cell r="F1669">
            <v>1</v>
          </cell>
          <cell r="J1669" t="str">
            <v>合計</v>
          </cell>
          <cell r="K1669">
            <v>6856</v>
          </cell>
        </row>
        <row r="1670">
          <cell r="B1670" t="str">
            <v/>
          </cell>
          <cell r="C1670" t="str">
            <v xml:space="preserve"> </v>
          </cell>
          <cell r="D1670" t="str">
            <v xml:space="preserve"> </v>
          </cell>
          <cell r="E1670" t="str">
            <v xml:space="preserve"> </v>
          </cell>
          <cell r="F1670" t="str">
            <v xml:space="preserve"> </v>
          </cell>
          <cell r="G1670" t="str">
            <v>HT-3360-R392</v>
          </cell>
          <cell r="H1670">
            <v>1</v>
          </cell>
          <cell r="I1670">
            <v>323</v>
          </cell>
          <cell r="J1670" t="str">
            <v>R390 2WAY</v>
          </cell>
          <cell r="K1670">
            <v>6398</v>
          </cell>
        </row>
        <row r="1671">
          <cell r="B1671" t="str">
            <v/>
          </cell>
          <cell r="G1671" t="str">
            <v>HT-F3360-ARM02</v>
          </cell>
          <cell r="H1671">
            <v>1</v>
          </cell>
          <cell r="I1671">
            <v>323</v>
          </cell>
          <cell r="J1671" t="str">
            <v>ﾅｲｿﾞｳ 128MB ﾒﾓﾘ</v>
          </cell>
          <cell r="K1671">
            <v>239</v>
          </cell>
        </row>
        <row r="1672">
          <cell r="G1672" t="str">
            <v>HT-F3360-NSC03N</v>
          </cell>
          <cell r="H1672">
            <v>1</v>
          </cell>
          <cell r="I1672">
            <v>323</v>
          </cell>
          <cell r="J1672" t="str">
            <v>ﾅｲｿﾞｳ CD-ROM</v>
          </cell>
          <cell r="K1672">
            <v>88</v>
          </cell>
        </row>
        <row r="1673">
          <cell r="G1673" t="str">
            <v>HT-F3360-WCN</v>
          </cell>
          <cell r="H1673">
            <v>1</v>
          </cell>
          <cell r="I1673">
            <v>323</v>
          </cell>
          <cell r="J1673" t="str">
            <v>Webconsole</v>
          </cell>
          <cell r="K1673">
            <v>131</v>
          </cell>
        </row>
        <row r="1674">
          <cell r="B1674" t="str">
            <v/>
          </cell>
          <cell r="G1674" t="str">
            <v>RT-11D11-X01</v>
          </cell>
          <cell r="H1674">
            <v>1</v>
          </cell>
          <cell r="I1674">
            <v>333</v>
          </cell>
          <cell r="J1674" t="str">
            <v>HP-UX10.20</v>
          </cell>
          <cell r="K1674">
            <v>0</v>
          </cell>
        </row>
        <row r="1675">
          <cell r="G1675" t="str">
            <v>RT-11D11-X0P</v>
          </cell>
          <cell r="H1675">
            <v>1</v>
          </cell>
          <cell r="I1675">
            <v>333</v>
          </cell>
          <cell r="J1675" t="str">
            <v>HP-UX10.20無制限ﾕｰｻﾞ</v>
          </cell>
          <cell r="K1675">
            <v>0</v>
          </cell>
        </row>
        <row r="1676">
          <cell r="B1676" t="str">
            <v/>
          </cell>
        </row>
        <row r="1677">
          <cell r="B1677" t="str">
            <v>VT800-W</v>
          </cell>
          <cell r="C1677" t="str">
            <v>標準ｼｽﾃﾑｾｯﾄ</v>
          </cell>
          <cell r="D1677" t="str">
            <v>VT800標準ｼｽﾃﾑｾｯﾄ4</v>
          </cell>
          <cell r="E1677" t="str">
            <v>A</v>
          </cell>
          <cell r="F1677" t="str">
            <v>1</v>
          </cell>
          <cell r="J1677" t="str">
            <v>合計</v>
          </cell>
          <cell r="K1677">
            <v>28299</v>
          </cell>
        </row>
        <row r="1678">
          <cell r="G1678" t="str">
            <v>HT-3375-VT80W</v>
          </cell>
          <cell r="H1678">
            <v>1</v>
          </cell>
          <cell r="I1678">
            <v>323</v>
          </cell>
          <cell r="J1678" t="str">
            <v>従来型本体</v>
          </cell>
          <cell r="K1678">
            <v>14488.1</v>
          </cell>
        </row>
        <row r="1679">
          <cell r="G1679" t="str">
            <v>HT-F3375-CPU1</v>
          </cell>
          <cell r="H1679">
            <v>1</v>
          </cell>
          <cell r="I1679">
            <v>323</v>
          </cell>
          <cell r="J1679" t="str">
            <v>ﾌﾟﾛｾｯｻ</v>
          </cell>
          <cell r="K1679">
            <v>2950</v>
          </cell>
        </row>
        <row r="1680">
          <cell r="G1680" t="str">
            <v>HT-F3375-PB1</v>
          </cell>
          <cell r="H1680">
            <v>1</v>
          </cell>
          <cell r="I1680">
            <v>323</v>
          </cell>
          <cell r="J1680" t="str">
            <v>ﾌﾟﾛｾｯｻﾎﾞｰﾄﾞ</v>
          </cell>
          <cell r="K1680">
            <v>1000</v>
          </cell>
        </row>
        <row r="1681">
          <cell r="G1681" t="str">
            <v>HT-F3375-PMB</v>
          </cell>
          <cell r="H1681">
            <v>1</v>
          </cell>
          <cell r="I1681">
            <v>323</v>
          </cell>
          <cell r="J1681" t="str">
            <v>ﾒﾓﾘﾎﾞｰﾄﾞ</v>
          </cell>
          <cell r="K1681">
            <v>850</v>
          </cell>
        </row>
        <row r="1682">
          <cell r="G1682" t="str">
            <v>HT-F3375-PM21</v>
          </cell>
          <cell r="H1682">
            <v>1</v>
          </cell>
          <cell r="I1682">
            <v>323</v>
          </cell>
          <cell r="J1682" t="str">
            <v>ﾒﾓﾘ</v>
          </cell>
          <cell r="K1682">
            <v>850</v>
          </cell>
        </row>
        <row r="1683">
          <cell r="G1683" t="str">
            <v>HT-F3375-PCB</v>
          </cell>
          <cell r="H1683">
            <v>1</v>
          </cell>
          <cell r="I1683">
            <v>323</v>
          </cell>
          <cell r="J1683" t="str">
            <v>HSC上位ﾊﾞｽｺﾝﾊﾞｰﾀ</v>
          </cell>
          <cell r="K1683">
            <v>600</v>
          </cell>
        </row>
        <row r="1684">
          <cell r="G1684" t="str">
            <v>HT-F3375-HSC</v>
          </cell>
          <cell r="H1684">
            <v>1</v>
          </cell>
          <cell r="I1684">
            <v>323</v>
          </cell>
          <cell r="J1684" t="str">
            <v>HSCｹｰｼﾞ</v>
          </cell>
          <cell r="K1684">
            <v>1251</v>
          </cell>
        </row>
        <row r="1685">
          <cell r="G1685" t="str">
            <v>HT-F3375-HSCU</v>
          </cell>
          <cell r="H1685">
            <v>1</v>
          </cell>
          <cell r="I1685">
            <v>323</v>
          </cell>
          <cell r="J1685" t="str">
            <v>HSC拡張ﾕﾆｯﾄ</v>
          </cell>
          <cell r="K1685">
            <v>300</v>
          </cell>
        </row>
        <row r="1686">
          <cell r="G1686" t="str">
            <v>HT-F3375-HBC</v>
          </cell>
          <cell r="H1686">
            <v>1</v>
          </cell>
          <cell r="I1686">
            <v>323</v>
          </cell>
          <cell r="J1686" t="str">
            <v>HSC下位ﾊﾞｽｺﾝﾊﾞｰﾀ</v>
          </cell>
          <cell r="K1686">
            <v>750</v>
          </cell>
        </row>
        <row r="1687">
          <cell r="G1687" t="str">
            <v>HT-F3360-TB03</v>
          </cell>
          <cell r="H1687">
            <v>1</v>
          </cell>
          <cell r="I1687">
            <v>323</v>
          </cell>
          <cell r="J1687" t="str">
            <v>VTｸﾗｽﾖｳ HP-PB ｺﾝﾊﾞｰﾀ</v>
          </cell>
          <cell r="K1687">
            <v>156</v>
          </cell>
        </row>
        <row r="1688">
          <cell r="G1688" t="str">
            <v>HT-F3360-TPB01</v>
          </cell>
          <cell r="H1688">
            <v>1</v>
          </cell>
          <cell r="I1688">
            <v>323</v>
          </cell>
          <cell r="J1688" t="str">
            <v xml:space="preserve">HP-PB I/O 14ｽﾛｯﾄ ｶｸﾁｮｳ ﾓｼﾞｭｰﾙ </v>
          </cell>
          <cell r="K1688">
            <v>1284</v>
          </cell>
        </row>
        <row r="1689">
          <cell r="G1689" t="str">
            <v>HT-F3360-PB01</v>
          </cell>
          <cell r="H1689">
            <v>1</v>
          </cell>
          <cell r="I1689">
            <v>323</v>
          </cell>
          <cell r="J1689" t="str">
            <v>F/W SCSI-2 ｱﾀﾞﾌﾟﾀ</v>
          </cell>
          <cell r="K1689">
            <v>228</v>
          </cell>
        </row>
        <row r="1690">
          <cell r="G1690" t="str">
            <v>HT-F3360-PB10</v>
          </cell>
          <cell r="H1690">
            <v>1</v>
          </cell>
          <cell r="I1690">
            <v>323</v>
          </cell>
          <cell r="J1690" t="str">
            <v>ﾏﾙﾁﾌﾟﾚｸｻ(MUX) RS-232Cﾓﾃﾞﾑ 16ﾎﾟｰﾄ</v>
          </cell>
          <cell r="K1690">
            <v>462</v>
          </cell>
        </row>
        <row r="1691">
          <cell r="G1691" t="str">
            <v>HT-F3360-PB02</v>
          </cell>
          <cell r="H1691">
            <v>1</v>
          </cell>
          <cell r="I1691">
            <v>323</v>
          </cell>
          <cell r="J1691" t="str">
            <v xml:space="preserve">S.E.SCSI &amp; ｾﾝﾄﾛﾆｸｽ ｱﾀﾞﾌﾟﾀ     </v>
          </cell>
          <cell r="K1691">
            <v>192</v>
          </cell>
        </row>
        <row r="1692">
          <cell r="G1692" t="str">
            <v>HT-F3375-PLPS</v>
          </cell>
          <cell r="H1692">
            <v>2</v>
          </cell>
          <cell r="I1692">
            <v>323</v>
          </cell>
          <cell r="J1692" t="str">
            <v>増設電源</v>
          </cell>
          <cell r="K1692">
            <v>624</v>
          </cell>
        </row>
        <row r="1693">
          <cell r="G1693" t="str">
            <v>HT-4990-CB16B</v>
          </cell>
          <cell r="H1693">
            <v>1</v>
          </cell>
          <cell r="I1693">
            <v>323</v>
          </cell>
          <cell r="J1693" t="str">
            <v>1.6m ｷｬﾋﾞﾈｯﾄ</v>
          </cell>
          <cell r="K1693">
            <v>383</v>
          </cell>
        </row>
        <row r="1694">
          <cell r="G1694" t="str">
            <v>HT-3412-21</v>
          </cell>
          <cell r="H1694">
            <v>1</v>
          </cell>
          <cell r="I1694">
            <v>323</v>
          </cell>
          <cell r="J1694" t="str">
            <v>2ﾎﾟｰﾄｺﾝｿｰﾙ</v>
          </cell>
          <cell r="K1694">
            <v>270</v>
          </cell>
        </row>
        <row r="1695">
          <cell r="G1695" t="str">
            <v>HT-4996-69J</v>
          </cell>
          <cell r="H1695">
            <v>2</v>
          </cell>
          <cell r="I1695">
            <v>323</v>
          </cell>
          <cell r="J1695" t="str">
            <v>ｺﾝｿｰﾙｹｰﾌﾞﾙ</v>
          </cell>
          <cell r="K1695">
            <v>48</v>
          </cell>
        </row>
        <row r="1696">
          <cell r="G1696" t="str">
            <v>HT-4959-76V</v>
          </cell>
          <cell r="H1696">
            <v>1</v>
          </cell>
          <cell r="I1696">
            <v>323</v>
          </cell>
          <cell r="J1696" t="str">
            <v>SVP-MDP間接続ｹｰﾌﾞﾙ9ﾋﾟﾝ-25ﾋﾟﾝ(3m)</v>
          </cell>
          <cell r="K1696">
            <v>7.9</v>
          </cell>
        </row>
        <row r="1697">
          <cell r="G1697" t="str">
            <v>RT-11D11-X0V</v>
          </cell>
          <cell r="H1697">
            <v>1</v>
          </cell>
          <cell r="I1697">
            <v>333</v>
          </cell>
          <cell r="J1697" t="str">
            <v>HP-UX10.20</v>
          </cell>
          <cell r="K1697">
            <v>1605</v>
          </cell>
        </row>
        <row r="1699">
          <cell r="B1699" t="str">
            <v>VE-REPM1</v>
          </cell>
          <cell r="C1699" t="str">
            <v xml:space="preserve">ﾒﾓﾘﾘﾌﾟﾚｰｽ1    </v>
          </cell>
          <cell r="D1699" t="str">
            <v xml:space="preserve">VEﾖｳ ﾒﾓﾘﾘﾌﾟﾚｰｽ1 32MB-&gt;16MB    </v>
          </cell>
          <cell r="E1699" t="str">
            <v>A</v>
          </cell>
          <cell r="F1699">
            <v>2</v>
          </cell>
          <cell r="G1699" t="str">
            <v/>
          </cell>
          <cell r="J1699" t="str">
            <v>合計</v>
          </cell>
          <cell r="K1699">
            <v>-38</v>
          </cell>
        </row>
        <row r="1700">
          <cell r="B1700" t="str">
            <v/>
          </cell>
          <cell r="G1700" t="str">
            <v>HT-F3360-EM02</v>
          </cell>
          <cell r="H1700">
            <v>-1</v>
          </cell>
          <cell r="I1700">
            <v>323</v>
          </cell>
          <cell r="J1700" t="str">
            <v>32MB ﾒﾓﾘ (VEｸﾗｽ)</v>
          </cell>
          <cell r="K1700">
            <v>-200</v>
          </cell>
        </row>
        <row r="1701">
          <cell r="B1701" t="str">
            <v/>
          </cell>
          <cell r="G1701" t="str">
            <v>HT-F3360-EM01</v>
          </cell>
          <cell r="H1701">
            <v>1</v>
          </cell>
          <cell r="I1701">
            <v>323</v>
          </cell>
          <cell r="J1701" t="str">
            <v>16MB ﾒﾓﾘ (VEｸﾗｽ)</v>
          </cell>
          <cell r="K1701">
            <v>162</v>
          </cell>
        </row>
        <row r="1702">
          <cell r="B1702" t="str">
            <v/>
          </cell>
          <cell r="G1702" t="str">
            <v/>
          </cell>
          <cell r="J1702" t="str">
            <v/>
          </cell>
        </row>
        <row r="1703">
          <cell r="B1703" t="str">
            <v>VE-REPM2</v>
          </cell>
          <cell r="C1703" t="str">
            <v>ﾒﾓﾘﾘﾌﾟﾚｰｽ2</v>
          </cell>
          <cell r="D1703" t="str">
            <v xml:space="preserve">VEﾖｳ ﾒﾓﾘﾘﾌﾟﾚｰｽ2 32MB-&gt;64MB    </v>
          </cell>
          <cell r="E1703" t="str">
            <v>A</v>
          </cell>
          <cell r="F1703">
            <v>2</v>
          </cell>
          <cell r="G1703" t="str">
            <v/>
          </cell>
          <cell r="J1703" t="str">
            <v>合計</v>
          </cell>
          <cell r="K1703">
            <v>199</v>
          </cell>
        </row>
        <row r="1704">
          <cell r="B1704" t="str">
            <v/>
          </cell>
          <cell r="G1704" t="str">
            <v>HT-F3360-EM02</v>
          </cell>
          <cell r="H1704">
            <v>-1</v>
          </cell>
          <cell r="I1704">
            <v>323</v>
          </cell>
          <cell r="J1704" t="str">
            <v>32MB ﾒﾓﾘ (VEｸﾗｽ)</v>
          </cell>
          <cell r="K1704">
            <v>-200</v>
          </cell>
        </row>
        <row r="1705">
          <cell r="B1705" t="str">
            <v/>
          </cell>
          <cell r="G1705" t="str">
            <v>HT-F3360-EM03</v>
          </cell>
          <cell r="H1705">
            <v>1</v>
          </cell>
          <cell r="I1705">
            <v>323</v>
          </cell>
          <cell r="J1705" t="str">
            <v>64MB ﾒﾓﾘ (VEｸﾗｽ)</v>
          </cell>
          <cell r="K1705">
            <v>399</v>
          </cell>
        </row>
        <row r="1706">
          <cell r="B1706" t="str">
            <v/>
          </cell>
          <cell r="G1706" t="str">
            <v/>
          </cell>
          <cell r="J1706" t="str">
            <v/>
          </cell>
        </row>
        <row r="1707">
          <cell r="B1707" t="str">
            <v>VE-REPM3</v>
          </cell>
          <cell r="C1707" t="str">
            <v>ﾒﾓﾘﾘﾌﾟﾚｰｽ3</v>
          </cell>
          <cell r="D1707" t="str">
            <v xml:space="preserve">VEﾖｳ ﾒﾓﾘﾘﾌﾟﾚｰｽ3 32MB-&gt;128MB   </v>
          </cell>
          <cell r="E1707" t="str">
            <v>A</v>
          </cell>
          <cell r="F1707">
            <v>2</v>
          </cell>
          <cell r="G1707" t="str">
            <v/>
          </cell>
          <cell r="J1707" t="str">
            <v>合計</v>
          </cell>
          <cell r="K1707">
            <v>598</v>
          </cell>
        </row>
        <row r="1708">
          <cell r="B1708" t="str">
            <v/>
          </cell>
          <cell r="G1708" t="str">
            <v>HT-F3360-EM02</v>
          </cell>
          <cell r="H1708">
            <v>-1</v>
          </cell>
          <cell r="I1708">
            <v>323</v>
          </cell>
          <cell r="J1708" t="str">
            <v>32MB ﾒﾓﾘ (VEｸﾗｽ)</v>
          </cell>
          <cell r="K1708">
            <v>-200</v>
          </cell>
        </row>
        <row r="1709">
          <cell r="B1709" t="str">
            <v/>
          </cell>
          <cell r="G1709" t="str">
            <v>HT-F3360-EM04</v>
          </cell>
          <cell r="H1709">
            <v>1</v>
          </cell>
          <cell r="I1709">
            <v>323</v>
          </cell>
          <cell r="J1709" t="str">
            <v>128MB ﾒﾓﾘ (VEｸﾗｽ)</v>
          </cell>
          <cell r="K1709">
            <v>798</v>
          </cell>
        </row>
        <row r="1710">
          <cell r="B1710" t="str">
            <v/>
          </cell>
          <cell r="G1710" t="str">
            <v/>
          </cell>
          <cell r="J1710" t="str">
            <v/>
          </cell>
        </row>
        <row r="1711">
          <cell r="B1711" t="str">
            <v>VE-REPM4</v>
          </cell>
          <cell r="C1711" t="str">
            <v>ﾒﾓﾘﾘﾌﾟﾚｰｽ4</v>
          </cell>
          <cell r="D1711" t="str">
            <v xml:space="preserve">VEﾖｳ ﾒﾓﾘﾘﾌﾟﾚｰｽ4 64MB-&gt;128MB   </v>
          </cell>
          <cell r="E1711" t="str">
            <v>A</v>
          </cell>
          <cell r="F1711">
            <v>2</v>
          </cell>
          <cell r="G1711" t="str">
            <v/>
          </cell>
          <cell r="J1711" t="str">
            <v>合計</v>
          </cell>
          <cell r="K1711">
            <v>399</v>
          </cell>
        </row>
        <row r="1712">
          <cell r="B1712" t="str">
            <v/>
          </cell>
          <cell r="G1712" t="str">
            <v>HT-F3360-EM03</v>
          </cell>
          <cell r="H1712">
            <v>-1</v>
          </cell>
          <cell r="I1712">
            <v>323</v>
          </cell>
          <cell r="J1712" t="str">
            <v>64MB ﾒﾓﾘ (VEｸﾗｽ)</v>
          </cell>
          <cell r="K1712">
            <v>-399</v>
          </cell>
        </row>
        <row r="1713">
          <cell r="B1713" t="str">
            <v/>
          </cell>
          <cell r="G1713" t="str">
            <v>HT-F3360-EM04</v>
          </cell>
          <cell r="H1713">
            <v>1</v>
          </cell>
          <cell r="I1713">
            <v>323</v>
          </cell>
          <cell r="J1713" t="str">
            <v>128MB ﾒﾓﾘ (VEｸﾗｽ)</v>
          </cell>
          <cell r="K1713">
            <v>798</v>
          </cell>
        </row>
        <row r="1714">
          <cell r="B1714" t="str">
            <v/>
          </cell>
          <cell r="G1714" t="str">
            <v/>
          </cell>
          <cell r="J1714" t="str">
            <v/>
          </cell>
        </row>
        <row r="1715">
          <cell r="B1715" t="str">
            <v>VE-REPH1</v>
          </cell>
          <cell r="C1715" t="str">
            <v>ﾅｲｿﾞｳ S.E.SCSIﾃﾞｲｽｸ ﾘﾌﾟﾚｰｽ</v>
          </cell>
          <cell r="D1715" t="str">
            <v>VEﾖｳ ﾅｲｿﾞｳ S.E.SCSIﾃﾞｲｽｸ ﾘﾌﾟﾚｰｽ</v>
          </cell>
          <cell r="E1715" t="str">
            <v>A</v>
          </cell>
          <cell r="F1715">
            <v>2</v>
          </cell>
          <cell r="G1715" t="str">
            <v/>
          </cell>
          <cell r="J1715" t="str">
            <v>合計</v>
          </cell>
          <cell r="K1715">
            <v>-140</v>
          </cell>
        </row>
        <row r="1716">
          <cell r="B1716" t="str">
            <v/>
          </cell>
          <cell r="G1716" t="str">
            <v>HT-F3360-EH02</v>
          </cell>
          <cell r="H1716">
            <v>-1</v>
          </cell>
          <cell r="I1716">
            <v>323</v>
          </cell>
          <cell r="J1716" t="str">
            <v>ﾅｲｿﾞｳ S.E.SCSIﾃﾞｲｽｸ 2GB</v>
          </cell>
          <cell r="K1716">
            <v>-298</v>
          </cell>
        </row>
        <row r="1717">
          <cell r="B1717" t="str">
            <v/>
          </cell>
          <cell r="G1717" t="str">
            <v>HT-F3360-EH01</v>
          </cell>
          <cell r="H1717">
            <v>1</v>
          </cell>
          <cell r="I1717">
            <v>323</v>
          </cell>
          <cell r="J1717" t="str">
            <v>ﾅｲｿﾞｳ S.E.SCSIﾃﾞｲｽｸ 1GB</v>
          </cell>
          <cell r="K1717">
            <v>158</v>
          </cell>
        </row>
        <row r="1718">
          <cell r="B1718" t="str">
            <v/>
          </cell>
          <cell r="G1718" t="str">
            <v/>
          </cell>
          <cell r="J1718" t="str">
            <v/>
          </cell>
        </row>
        <row r="1719">
          <cell r="B1719" t="str">
            <v>VE-REPH2</v>
          </cell>
          <cell r="C1719" t="str">
            <v>ﾅｲｿﾞｳ S.E.SCSIﾃﾞｲｽｸ ﾘﾌﾟﾚｰｽ</v>
          </cell>
          <cell r="D1719" t="str">
            <v>VEﾖｳ ﾅｲｿﾞｳ S.E.SCSIﾃﾞｲｽｸ ﾘﾌﾟﾚｰｽ</v>
          </cell>
          <cell r="E1719" t="str">
            <v>A</v>
          </cell>
          <cell r="F1719">
            <v>2</v>
          </cell>
          <cell r="G1719" t="str">
            <v/>
          </cell>
          <cell r="J1719" t="str">
            <v>合計</v>
          </cell>
          <cell r="K1719">
            <v>-197</v>
          </cell>
        </row>
        <row r="1720">
          <cell r="B1720" t="str">
            <v/>
          </cell>
          <cell r="G1720" t="str">
            <v>HT-F3360-EH02A</v>
          </cell>
          <cell r="H1720">
            <v>-1</v>
          </cell>
          <cell r="I1720">
            <v>323</v>
          </cell>
          <cell r="J1720" t="str">
            <v>ﾅｲｿﾞｳ S.E.SCSIﾃﾞｲｽｸ 2GB</v>
          </cell>
          <cell r="K1720">
            <v>-197</v>
          </cell>
        </row>
        <row r="1721">
          <cell r="B1721" t="str">
            <v/>
          </cell>
          <cell r="G1721" t="str">
            <v/>
          </cell>
          <cell r="J1721" t="str">
            <v/>
          </cell>
        </row>
        <row r="1722">
          <cell r="B1722" t="str">
            <v>VE-REPB1</v>
          </cell>
          <cell r="C1722" t="str">
            <v>HP-PBｶｸﾁｮｳ</v>
          </cell>
          <cell r="D1722" t="str">
            <v>VEﾖｳ HP-PB拡張</v>
          </cell>
          <cell r="E1722" t="str">
            <v>A</v>
          </cell>
          <cell r="F1722">
            <v>2</v>
          </cell>
          <cell r="G1722" t="str">
            <v/>
          </cell>
          <cell r="J1722" t="str">
            <v>合計</v>
          </cell>
          <cell r="K1722">
            <v>-371</v>
          </cell>
        </row>
        <row r="1723">
          <cell r="B1723" t="str">
            <v/>
          </cell>
          <cell r="G1723" t="str">
            <v>HT-F3360-EPB01</v>
          </cell>
          <cell r="H1723">
            <v>-1</v>
          </cell>
          <cell r="I1723">
            <v>323</v>
          </cell>
          <cell r="J1723" t="str">
            <v>HP-PBｽﾛｯﾄ ｶｸﾁｮｳ(2-&gt;4)</v>
          </cell>
          <cell r="K1723">
            <v>-371</v>
          </cell>
        </row>
        <row r="1724">
          <cell r="B1724" t="str">
            <v/>
          </cell>
          <cell r="G1724" t="str">
            <v/>
          </cell>
          <cell r="J1724" t="str">
            <v/>
          </cell>
        </row>
        <row r="1725">
          <cell r="B1725" t="str">
            <v>VE-REPD1</v>
          </cell>
          <cell r="C1725" t="str">
            <v xml:space="preserve">ﾅｲｿﾞｳ 2-8GB DATｻｸｼﾞﾖ     </v>
          </cell>
          <cell r="D1725" t="str">
            <v xml:space="preserve">VEﾖｳ ﾅｲｿﾞｳ 2-8GB DATｻｸｼﾞﾖ     </v>
          </cell>
          <cell r="E1725" t="str">
            <v>A</v>
          </cell>
          <cell r="F1725">
            <v>2</v>
          </cell>
          <cell r="G1725" t="str">
            <v/>
          </cell>
          <cell r="J1725" t="str">
            <v>合計</v>
          </cell>
          <cell r="K1725">
            <v>-278</v>
          </cell>
        </row>
        <row r="1726">
          <cell r="B1726" t="str">
            <v/>
          </cell>
          <cell r="G1726" t="str">
            <v>HT-F3360-NSD01</v>
          </cell>
          <cell r="H1726">
            <v>-1</v>
          </cell>
          <cell r="I1726">
            <v>323</v>
          </cell>
          <cell r="J1726" t="str">
            <v>ﾅｲｿﾞｳ S.E.SCSI 2-8GB DAT</v>
          </cell>
          <cell r="K1726">
            <v>-278</v>
          </cell>
        </row>
        <row r="1727">
          <cell r="B1727" t="str">
            <v/>
          </cell>
          <cell r="G1727" t="str">
            <v/>
          </cell>
          <cell r="J1727" t="str">
            <v/>
          </cell>
        </row>
        <row r="1728">
          <cell r="B1728" t="str">
            <v>VE-REPC1</v>
          </cell>
          <cell r="C1728" t="str">
            <v xml:space="preserve">ﾅｲｿﾞｳ CD-ROMｻｸｼﾞﾖ        </v>
          </cell>
          <cell r="D1728" t="str">
            <v xml:space="preserve">VEﾖｳ ﾅｲｿﾞｳ CD-ROMｻｸｼﾞﾖ        </v>
          </cell>
          <cell r="E1728" t="str">
            <v>A</v>
          </cell>
          <cell r="F1728">
            <v>2</v>
          </cell>
          <cell r="G1728" t="str">
            <v/>
          </cell>
          <cell r="J1728" t="str">
            <v>合計</v>
          </cell>
          <cell r="K1728">
            <v>-103</v>
          </cell>
        </row>
        <row r="1729">
          <cell r="B1729" t="str">
            <v/>
          </cell>
          <cell r="G1729" t="str">
            <v>HT-F3360-NSC01</v>
          </cell>
          <cell r="H1729">
            <v>-1</v>
          </cell>
          <cell r="I1729">
            <v>323</v>
          </cell>
          <cell r="J1729" t="str">
            <v>ﾅｲｿﾞｳ S.E.SCSI CD-ROM</v>
          </cell>
          <cell r="K1729">
            <v>-103</v>
          </cell>
        </row>
        <row r="1730">
          <cell r="B1730" t="str">
            <v/>
          </cell>
          <cell r="G1730" t="str">
            <v/>
          </cell>
          <cell r="J1730" t="str">
            <v/>
          </cell>
        </row>
        <row r="1731">
          <cell r="B1731" t="str">
            <v>VE-REPR1</v>
          </cell>
          <cell r="C1731" t="str">
            <v>ﾓﾃﾞﾑ ﾘﾌﾟﾚｰｽ</v>
          </cell>
          <cell r="D1731" t="str">
            <v>VEﾖｳ RS232C ﾓﾃﾞﾑ8ﾎﾟｰﾄ -&gt; ﾓﾃﾞﾑ8ﾎﾟｰﾄﾀﾞｲﾚｸﾄ ﾘﾌﾟﾚｰｽ</v>
          </cell>
          <cell r="E1731" t="str">
            <v>A</v>
          </cell>
          <cell r="F1731">
            <v>2</v>
          </cell>
          <cell r="G1731" t="str">
            <v/>
          </cell>
          <cell r="J1731" t="str">
            <v>合計</v>
          </cell>
          <cell r="K1731">
            <v>0</v>
          </cell>
        </row>
        <row r="1732">
          <cell r="B1732" t="str">
            <v/>
          </cell>
          <cell r="G1732" t="str">
            <v>HT-F3360-EMX01</v>
          </cell>
          <cell r="H1732">
            <v>-1</v>
          </cell>
          <cell r="I1732">
            <v>323</v>
          </cell>
          <cell r="J1732" t="str">
            <v>VEﾖｳ RS232C ﾓﾃﾞﾑ 8ﾎﾟｰﾄ</v>
          </cell>
          <cell r="K1732">
            <v>0</v>
          </cell>
        </row>
        <row r="1733">
          <cell r="B1733" t="str">
            <v/>
          </cell>
          <cell r="G1733" t="str">
            <v/>
          </cell>
          <cell r="J1733" t="str">
            <v/>
          </cell>
        </row>
        <row r="1734">
          <cell r="B1734" t="str">
            <v>VR-REPH1</v>
          </cell>
          <cell r="C1734" t="str">
            <v>F/W SCSIﾃﾞｲｽｸ ﾘﾌﾟﾚｰｽ</v>
          </cell>
          <cell r="D1734" t="str">
            <v>VRﾖｳ ﾅｲｿﾞｳ F/W SCSIﾃﾞｲｽｸ ﾘﾌﾟﾚｰｽ</v>
          </cell>
          <cell r="E1734" t="str">
            <v>A</v>
          </cell>
          <cell r="F1734">
            <v>2</v>
          </cell>
          <cell r="G1734" t="str">
            <v/>
          </cell>
          <cell r="J1734" t="str">
            <v>合計</v>
          </cell>
          <cell r="K1734">
            <v>-140</v>
          </cell>
        </row>
        <row r="1735">
          <cell r="B1735" t="str">
            <v/>
          </cell>
          <cell r="G1735" t="str">
            <v>HT-F3360-RH02</v>
          </cell>
          <cell r="H1735">
            <v>-1</v>
          </cell>
          <cell r="I1735">
            <v>323</v>
          </cell>
          <cell r="J1735" t="str">
            <v>ﾅｲｿﾞｳ F/W SCSIﾃﾞｲｽｸ 2GB</v>
          </cell>
          <cell r="K1735">
            <v>-298</v>
          </cell>
        </row>
        <row r="1736">
          <cell r="B1736" t="str">
            <v/>
          </cell>
          <cell r="G1736" t="str">
            <v>HT-F3360-RH01</v>
          </cell>
          <cell r="H1736">
            <v>1</v>
          </cell>
          <cell r="I1736">
            <v>323</v>
          </cell>
          <cell r="J1736" t="str">
            <v>ﾅｲｿﾞｳ F/W SCSIﾃﾞｲｽｸ 1GB</v>
          </cell>
          <cell r="K1736">
            <v>158</v>
          </cell>
        </row>
        <row r="1737">
          <cell r="B1737" t="str">
            <v/>
          </cell>
          <cell r="G1737" t="str">
            <v/>
          </cell>
          <cell r="J1737" t="str">
            <v/>
          </cell>
        </row>
        <row r="1738">
          <cell r="B1738" t="str">
            <v>VR-REPD1</v>
          </cell>
          <cell r="C1738" t="str">
            <v xml:space="preserve">ﾅｲｿﾞｳ 2-8GB DATｻｸｼﾞﾖ     </v>
          </cell>
          <cell r="D1738" t="str">
            <v xml:space="preserve">VRﾖｳ ﾅｲｿﾞｳ 2-8GB DATｻｸｼﾞﾖ     </v>
          </cell>
          <cell r="E1738" t="str">
            <v>A</v>
          </cell>
          <cell r="F1738">
            <v>2</v>
          </cell>
          <cell r="G1738" t="str">
            <v/>
          </cell>
          <cell r="J1738" t="str">
            <v>合計</v>
          </cell>
          <cell r="K1738">
            <v>-278</v>
          </cell>
        </row>
        <row r="1739">
          <cell r="B1739" t="str">
            <v/>
          </cell>
          <cell r="G1739" t="str">
            <v>HT-F3360-NSD01</v>
          </cell>
          <cell r="H1739">
            <v>-1</v>
          </cell>
          <cell r="I1739">
            <v>323</v>
          </cell>
          <cell r="J1739" t="str">
            <v>ﾅｲｿﾞｳ S.E.SCSI 2-8GB DAT</v>
          </cell>
          <cell r="K1739">
            <v>-278</v>
          </cell>
        </row>
        <row r="1740">
          <cell r="B1740" t="str">
            <v/>
          </cell>
          <cell r="G1740" t="str">
            <v/>
          </cell>
          <cell r="J1740" t="str">
            <v/>
          </cell>
        </row>
        <row r="1741">
          <cell r="B1741" t="str">
            <v>VS-REPUX9</v>
          </cell>
          <cell r="C1741" t="str">
            <v xml:space="preserve">OSﾘﾌﾟﾚｰｽ         </v>
          </cell>
          <cell r="D1741" t="str">
            <v xml:space="preserve">HP-UXｲﾝｽﾄｰﾙ 10.0ｰ&gt;9.0         </v>
          </cell>
          <cell r="E1741" t="str">
            <v>A</v>
          </cell>
          <cell r="F1741">
            <v>2</v>
          </cell>
          <cell r="G1741" t="str">
            <v/>
          </cell>
          <cell r="J1741" t="str">
            <v>合計</v>
          </cell>
          <cell r="K1741">
            <v>0</v>
          </cell>
        </row>
        <row r="1742">
          <cell r="B1742" t="str">
            <v/>
          </cell>
          <cell r="G1742" t="str">
            <v>RT-11B11-X01</v>
          </cell>
          <cell r="H1742">
            <v>-1</v>
          </cell>
          <cell r="I1742">
            <v>333</v>
          </cell>
          <cell r="J1742" t="str">
            <v>HP-UX10.0ｲﾝｽﾄｰﾙ</v>
          </cell>
          <cell r="K1742">
            <v>0</v>
          </cell>
        </row>
        <row r="1743">
          <cell r="B1743" t="str">
            <v/>
          </cell>
          <cell r="G1743" t="str">
            <v>RT-11A11-X01</v>
          </cell>
          <cell r="H1743">
            <v>1</v>
          </cell>
          <cell r="I1743">
            <v>333</v>
          </cell>
          <cell r="J1743" t="str">
            <v>HP-UX9.0ｲﾝｽﾄｰﾙ</v>
          </cell>
          <cell r="K1743">
            <v>0</v>
          </cell>
        </row>
        <row r="1744">
          <cell r="B1744" t="str">
            <v/>
          </cell>
          <cell r="G1744" t="str">
            <v/>
          </cell>
          <cell r="J1744" t="str">
            <v/>
          </cell>
        </row>
        <row r="1745">
          <cell r="B1745" t="str">
            <v>VR-REPDH2</v>
          </cell>
          <cell r="C1745" t="str">
            <v xml:space="preserve">ﾅｲｿﾞｳ F/W 2GB HD ｻｸｼﾞﾖ   </v>
          </cell>
          <cell r="D1745" t="str">
            <v xml:space="preserve">VRﾖｳ ﾅｲｿﾞｳ F/W 2GB HD ｻｸｼﾞﾖ   </v>
          </cell>
          <cell r="E1745" t="str">
            <v>A</v>
          </cell>
          <cell r="F1745">
            <v>2</v>
          </cell>
          <cell r="G1745" t="str">
            <v/>
          </cell>
          <cell r="J1745" t="str">
            <v>合計</v>
          </cell>
          <cell r="K1745">
            <v>-197</v>
          </cell>
        </row>
        <row r="1746">
          <cell r="B1746" t="str">
            <v/>
          </cell>
          <cell r="G1746" t="str">
            <v>HT-F3360-RH02B</v>
          </cell>
          <cell r="H1746">
            <v>-1</v>
          </cell>
          <cell r="I1746">
            <v>323</v>
          </cell>
          <cell r="J1746" t="str">
            <v>ﾅｲｿﾞｳ F/W SCSIﾃﾞｲｽｸ 2GB</v>
          </cell>
          <cell r="K1746">
            <v>-197</v>
          </cell>
        </row>
        <row r="1747">
          <cell r="B1747" t="str">
            <v/>
          </cell>
          <cell r="G1747" t="str">
            <v/>
          </cell>
          <cell r="J1747" t="str">
            <v/>
          </cell>
        </row>
        <row r="1748">
          <cell r="B1748" t="str">
            <v>VR-REPDH4</v>
          </cell>
          <cell r="C1748" t="str">
            <v xml:space="preserve">ﾅｲｿﾞｳ F/W 4GB HD ｻｸｼﾞﾖ   </v>
          </cell>
          <cell r="D1748" t="str">
            <v xml:space="preserve">VRﾖｳ ﾅｲｿﾞｳ F/W 4GB HD ｻｸｼﾞﾖ   </v>
          </cell>
          <cell r="E1748" t="str">
            <v>A</v>
          </cell>
          <cell r="F1748">
            <v>2</v>
          </cell>
          <cell r="G1748" t="str">
            <v/>
          </cell>
          <cell r="J1748" t="str">
            <v>合計</v>
          </cell>
          <cell r="K1748">
            <v>-229</v>
          </cell>
        </row>
        <row r="1749">
          <cell r="B1749" t="str">
            <v/>
          </cell>
          <cell r="G1749" t="str">
            <v>HT-F3360-RH04</v>
          </cell>
          <cell r="H1749">
            <v>-1</v>
          </cell>
          <cell r="I1749">
            <v>323</v>
          </cell>
          <cell r="J1749" t="str">
            <v>ﾅｲｿﾞｳ F/W SCSIﾃﾞｲｽｸ 4GB</v>
          </cell>
          <cell r="K1749">
            <v>-229</v>
          </cell>
        </row>
        <row r="1750">
          <cell r="B1750" t="str">
            <v/>
          </cell>
          <cell r="G1750" t="str">
            <v/>
          </cell>
          <cell r="J1750" t="str">
            <v/>
          </cell>
        </row>
        <row r="1751">
          <cell r="B1751" t="str">
            <v>VT500-REPCPU1</v>
          </cell>
          <cell r="C1751" t="str">
            <v xml:space="preserve">CPUﾘﾌﾟﾚｰｽ 1WAY-&gt;2WAY  </v>
          </cell>
          <cell r="D1751" t="str">
            <v xml:space="preserve">VT500ﾖｳ CPUﾘﾌﾟﾚｰｽ 1WAY-&gt;2WAY  </v>
          </cell>
          <cell r="E1751" t="str">
            <v>A</v>
          </cell>
          <cell r="F1751">
            <v>2</v>
          </cell>
          <cell r="G1751" t="str">
            <v/>
          </cell>
          <cell r="J1751" t="str">
            <v>合計</v>
          </cell>
          <cell r="K1751">
            <v>5554</v>
          </cell>
        </row>
        <row r="1752">
          <cell r="B1752" t="str">
            <v/>
          </cell>
          <cell r="G1752" t="str">
            <v>HT-3360-VT50A01</v>
          </cell>
          <cell r="H1752">
            <v>-1</v>
          </cell>
          <cell r="I1752">
            <v>323</v>
          </cell>
          <cell r="J1752" t="str">
            <v>VT500 1CPU ﾎﾝﾀｲ</v>
          </cell>
          <cell r="K1752">
            <v>-21315</v>
          </cell>
        </row>
        <row r="1753">
          <cell r="B1753" t="str">
            <v/>
          </cell>
          <cell r="G1753" t="str">
            <v>HT-3360-VT50A02</v>
          </cell>
          <cell r="H1753">
            <v>1</v>
          </cell>
          <cell r="I1753">
            <v>323</v>
          </cell>
          <cell r="J1753" t="str">
            <v>VT500 2CPU ﾎﾝﾀｲ</v>
          </cell>
          <cell r="K1753">
            <v>26869</v>
          </cell>
        </row>
        <row r="1754">
          <cell r="B1754" t="str">
            <v/>
          </cell>
          <cell r="G1754" t="str">
            <v/>
          </cell>
          <cell r="J1754" t="str">
            <v/>
          </cell>
        </row>
        <row r="1755">
          <cell r="B1755" t="str">
            <v>VT50B-REPCPU1</v>
          </cell>
          <cell r="C1755" t="str">
            <v xml:space="preserve">CPUﾘﾌﾟﾚｰｽ 1WAY-&gt;2WAY  </v>
          </cell>
          <cell r="D1755" t="str">
            <v xml:space="preserve">VT500ﾖｳ CPUﾘﾌﾟﾚｰｽ 1WAY-&gt;2WAY  </v>
          </cell>
          <cell r="E1755" t="str">
            <v>A</v>
          </cell>
          <cell r="F1755">
            <v>2</v>
          </cell>
          <cell r="G1755" t="str">
            <v/>
          </cell>
          <cell r="J1755" t="str">
            <v>合計</v>
          </cell>
          <cell r="K1755">
            <v>5554</v>
          </cell>
        </row>
        <row r="1756">
          <cell r="B1756" t="str">
            <v/>
          </cell>
          <cell r="G1756" t="str">
            <v>HT-3360-VT50B01</v>
          </cell>
          <cell r="H1756">
            <v>-1</v>
          </cell>
          <cell r="I1756">
            <v>323</v>
          </cell>
          <cell r="J1756" t="str">
            <v>VT500 1CPU ﾎﾝﾀｲ</v>
          </cell>
          <cell r="K1756">
            <v>-21315</v>
          </cell>
        </row>
        <row r="1757">
          <cell r="B1757" t="str">
            <v/>
          </cell>
          <cell r="G1757" t="str">
            <v>HT-3360-VT50B02</v>
          </cell>
          <cell r="H1757">
            <v>1</v>
          </cell>
          <cell r="I1757">
            <v>323</v>
          </cell>
          <cell r="J1757" t="str">
            <v>VT500 2CPU ﾎﾝﾀｲ</v>
          </cell>
          <cell r="K1757">
            <v>26869</v>
          </cell>
        </row>
        <row r="1758">
          <cell r="B1758" t="str">
            <v/>
          </cell>
          <cell r="G1758" t="str">
            <v/>
          </cell>
          <cell r="J1758" t="str">
            <v/>
          </cell>
        </row>
        <row r="1759">
          <cell r="B1759" t="str">
            <v>VT50C-REPCPU1</v>
          </cell>
          <cell r="C1759" t="str">
            <v xml:space="preserve">CPUﾘﾌﾟﾚｰｽ 1WAY-&gt;2WAY  </v>
          </cell>
          <cell r="D1759" t="str">
            <v xml:space="preserve">VT500-3ﾖｳ CPUﾘﾌﾟﾚｰｽ 1WAY-&gt;2WAY  </v>
          </cell>
          <cell r="E1759" t="str">
            <v>A</v>
          </cell>
          <cell r="F1759">
            <v>2</v>
          </cell>
          <cell r="G1759" t="str">
            <v/>
          </cell>
          <cell r="J1759" t="str">
            <v>合計</v>
          </cell>
          <cell r="K1759">
            <v>3752</v>
          </cell>
        </row>
        <row r="1760">
          <cell r="B1760" t="str">
            <v/>
          </cell>
          <cell r="G1760" t="str">
            <v>HT-3360-VT50C01</v>
          </cell>
          <cell r="H1760">
            <v>-1</v>
          </cell>
          <cell r="I1760">
            <v>323</v>
          </cell>
          <cell r="J1760" t="str">
            <v>VT500 1CPU ﾎﾝﾀｲ</v>
          </cell>
          <cell r="K1760">
            <v>-18312</v>
          </cell>
        </row>
        <row r="1761">
          <cell r="B1761" t="str">
            <v/>
          </cell>
          <cell r="G1761" t="str">
            <v>HT-3360-VT50C02</v>
          </cell>
          <cell r="H1761">
            <v>1</v>
          </cell>
          <cell r="I1761">
            <v>323</v>
          </cell>
          <cell r="J1761" t="str">
            <v>VT500 2CPU ﾎﾝﾀｲ</v>
          </cell>
          <cell r="K1761">
            <v>22064</v>
          </cell>
        </row>
        <row r="1762">
          <cell r="B1762" t="str">
            <v/>
          </cell>
          <cell r="G1762" t="str">
            <v/>
          </cell>
          <cell r="J1762" t="str">
            <v/>
          </cell>
        </row>
        <row r="1763">
          <cell r="B1763" t="str">
            <v>VT500-REPCPU2</v>
          </cell>
          <cell r="C1763" t="str">
            <v>CPUﾘﾌﾟﾚｰｽ 1WAY-&gt;3WAY</v>
          </cell>
          <cell r="D1763" t="str">
            <v xml:space="preserve">VT500ﾖｳ CPUﾘﾌﾟﾚｰｽ 1WAY-&gt;3WAY  </v>
          </cell>
          <cell r="E1763" t="str">
            <v>A</v>
          </cell>
          <cell r="F1763">
            <v>2</v>
          </cell>
          <cell r="G1763" t="str">
            <v/>
          </cell>
          <cell r="J1763" t="str">
            <v>合計</v>
          </cell>
          <cell r="K1763">
            <v>11108</v>
          </cell>
        </row>
        <row r="1764">
          <cell r="B1764" t="str">
            <v/>
          </cell>
          <cell r="G1764" t="str">
            <v>HT-3360-VT50A01</v>
          </cell>
          <cell r="H1764">
            <v>-1</v>
          </cell>
          <cell r="I1764">
            <v>323</v>
          </cell>
          <cell r="J1764" t="str">
            <v>VT500 1CPU ﾎﾝﾀｲ</v>
          </cell>
          <cell r="K1764">
            <v>-21315</v>
          </cell>
        </row>
        <row r="1765">
          <cell r="B1765" t="str">
            <v/>
          </cell>
          <cell r="G1765" t="str">
            <v>HT-3360-VT50A03</v>
          </cell>
          <cell r="H1765">
            <v>1</v>
          </cell>
          <cell r="I1765">
            <v>323</v>
          </cell>
          <cell r="J1765" t="str">
            <v>VT500 3CPU ﾎﾝﾀｲ</v>
          </cell>
          <cell r="K1765">
            <v>32423</v>
          </cell>
        </row>
        <row r="1766">
          <cell r="B1766" t="str">
            <v/>
          </cell>
          <cell r="G1766" t="str">
            <v/>
          </cell>
          <cell r="J1766" t="str">
            <v/>
          </cell>
        </row>
        <row r="1767">
          <cell r="B1767" t="str">
            <v>VT50B-REPCPU2</v>
          </cell>
          <cell r="C1767" t="str">
            <v>CPUﾘﾌﾟﾚｰｽ 1WAY-&gt;3WAY</v>
          </cell>
          <cell r="D1767" t="str">
            <v xml:space="preserve">VT500ﾖｳ CPUﾘﾌﾟﾚｰｽ 1WAY-&gt;3WAY  </v>
          </cell>
          <cell r="E1767" t="str">
            <v>A</v>
          </cell>
          <cell r="F1767">
            <v>2</v>
          </cell>
          <cell r="G1767" t="str">
            <v/>
          </cell>
          <cell r="J1767" t="str">
            <v>合計</v>
          </cell>
          <cell r="K1767">
            <v>11108</v>
          </cell>
        </row>
        <row r="1768">
          <cell r="B1768" t="str">
            <v/>
          </cell>
          <cell r="G1768" t="str">
            <v>HT-3360-VT50B01</v>
          </cell>
          <cell r="H1768">
            <v>-1</v>
          </cell>
          <cell r="I1768">
            <v>323</v>
          </cell>
          <cell r="J1768" t="str">
            <v>VT500 1CPU ﾎﾝﾀｲ</v>
          </cell>
          <cell r="K1768">
            <v>-21315</v>
          </cell>
        </row>
        <row r="1769">
          <cell r="B1769" t="str">
            <v/>
          </cell>
          <cell r="G1769" t="str">
            <v>HT-3360-VT50B03</v>
          </cell>
          <cell r="H1769">
            <v>1</v>
          </cell>
          <cell r="I1769">
            <v>323</v>
          </cell>
          <cell r="J1769" t="str">
            <v>VT500 3CPU ﾎﾝﾀｲ</v>
          </cell>
          <cell r="K1769">
            <v>32423</v>
          </cell>
        </row>
        <row r="1770">
          <cell r="B1770" t="str">
            <v/>
          </cell>
          <cell r="G1770" t="str">
            <v/>
          </cell>
          <cell r="J1770" t="str">
            <v/>
          </cell>
        </row>
        <row r="1771">
          <cell r="B1771" t="str">
            <v>VT50C-REPCPU2</v>
          </cell>
          <cell r="C1771" t="str">
            <v>CPUﾘﾌﾟﾚｰｽ 1WAY-&gt;3WAY</v>
          </cell>
          <cell r="D1771" t="str">
            <v xml:space="preserve">VT500-3ﾖｳ CPUﾘﾌﾟﾚｰｽ 1WAY-&gt;3WAY  </v>
          </cell>
          <cell r="E1771" t="str">
            <v>A</v>
          </cell>
          <cell r="F1771">
            <v>2</v>
          </cell>
          <cell r="G1771" t="str">
            <v/>
          </cell>
          <cell r="J1771" t="str">
            <v>合計</v>
          </cell>
          <cell r="K1771">
            <v>7504</v>
          </cell>
        </row>
        <row r="1772">
          <cell r="B1772" t="str">
            <v/>
          </cell>
          <cell r="G1772" t="str">
            <v>HT-3360-VT50C01</v>
          </cell>
          <cell r="H1772">
            <v>-1</v>
          </cell>
          <cell r="I1772">
            <v>323</v>
          </cell>
          <cell r="J1772" t="str">
            <v>VT500 1CPU ﾎﾝﾀｲ</v>
          </cell>
          <cell r="K1772">
            <v>-18312</v>
          </cell>
        </row>
        <row r="1773">
          <cell r="B1773" t="str">
            <v/>
          </cell>
          <cell r="G1773" t="str">
            <v>HT-3360-VT50C03</v>
          </cell>
          <cell r="H1773">
            <v>1</v>
          </cell>
          <cell r="I1773">
            <v>323</v>
          </cell>
          <cell r="J1773" t="str">
            <v>VT500 3CPU ﾎﾝﾀｲ</v>
          </cell>
          <cell r="K1773">
            <v>25816</v>
          </cell>
        </row>
        <row r="1774">
          <cell r="B1774" t="str">
            <v/>
          </cell>
          <cell r="G1774" t="str">
            <v/>
          </cell>
          <cell r="J1774" t="str">
            <v/>
          </cell>
        </row>
        <row r="1775">
          <cell r="B1775" t="str">
            <v>VT500-REPCPU3</v>
          </cell>
          <cell r="C1775" t="str">
            <v>CPUﾘﾌﾟﾚｰｽ 1WAY-&gt;4WAY</v>
          </cell>
          <cell r="D1775" t="str">
            <v xml:space="preserve">VT500ﾖｳ CPUﾘﾌﾟﾚｰｽ 1WAY-&gt;4WAY  </v>
          </cell>
          <cell r="E1775" t="str">
            <v>A</v>
          </cell>
          <cell r="F1775">
            <v>2</v>
          </cell>
          <cell r="G1775" t="str">
            <v/>
          </cell>
          <cell r="J1775" t="str">
            <v>合計</v>
          </cell>
          <cell r="K1775">
            <v>16662</v>
          </cell>
        </row>
        <row r="1776">
          <cell r="B1776" t="str">
            <v/>
          </cell>
          <cell r="G1776" t="str">
            <v>HT-3360-VT50A01</v>
          </cell>
          <cell r="H1776">
            <v>-1</v>
          </cell>
          <cell r="I1776">
            <v>323</v>
          </cell>
          <cell r="J1776" t="str">
            <v>VT500 1CPU ﾎﾝﾀｲ</v>
          </cell>
          <cell r="K1776">
            <v>-21315</v>
          </cell>
        </row>
        <row r="1777">
          <cell r="B1777" t="str">
            <v/>
          </cell>
          <cell r="G1777" t="str">
            <v>HT-3360-VT50A04</v>
          </cell>
          <cell r="H1777">
            <v>1</v>
          </cell>
          <cell r="I1777">
            <v>323</v>
          </cell>
          <cell r="J1777" t="str">
            <v>VT500 4CPU ﾎﾝﾀｲ</v>
          </cell>
          <cell r="K1777">
            <v>37977</v>
          </cell>
        </row>
        <row r="1778">
          <cell r="B1778" t="str">
            <v/>
          </cell>
          <cell r="G1778" t="str">
            <v/>
          </cell>
          <cell r="J1778" t="str">
            <v/>
          </cell>
        </row>
        <row r="1779">
          <cell r="B1779" t="str">
            <v>VT50B-REPCPU3</v>
          </cell>
          <cell r="C1779" t="str">
            <v>CPUﾘﾌﾟﾚｰｽ 1WAY-&gt;4WAY</v>
          </cell>
          <cell r="D1779" t="str">
            <v xml:space="preserve">VT500ﾖｳ CPUﾘﾌﾟﾚｰｽ 1WAY-&gt;4WAY  </v>
          </cell>
          <cell r="E1779" t="str">
            <v>A</v>
          </cell>
          <cell r="F1779">
            <v>2</v>
          </cell>
          <cell r="G1779" t="str">
            <v/>
          </cell>
          <cell r="J1779" t="str">
            <v>合計</v>
          </cell>
          <cell r="K1779">
            <v>16662</v>
          </cell>
        </row>
        <row r="1780">
          <cell r="B1780" t="str">
            <v/>
          </cell>
          <cell r="G1780" t="str">
            <v>HT-3360-VT50B01</v>
          </cell>
          <cell r="H1780">
            <v>-1</v>
          </cell>
          <cell r="I1780">
            <v>323</v>
          </cell>
          <cell r="J1780" t="str">
            <v>VT500 1CPU ﾎﾝﾀｲ</v>
          </cell>
          <cell r="K1780">
            <v>-21315</v>
          </cell>
        </row>
        <row r="1781">
          <cell r="B1781" t="str">
            <v/>
          </cell>
          <cell r="G1781" t="str">
            <v>HT-3360-VT50B04</v>
          </cell>
          <cell r="H1781">
            <v>1</v>
          </cell>
          <cell r="I1781">
            <v>323</v>
          </cell>
          <cell r="J1781" t="str">
            <v>VT500 4CPU ﾎﾝﾀｲ</v>
          </cell>
          <cell r="K1781">
            <v>37977</v>
          </cell>
        </row>
        <row r="1782">
          <cell r="B1782" t="str">
            <v/>
          </cell>
          <cell r="G1782" t="str">
            <v/>
          </cell>
          <cell r="J1782" t="str">
            <v/>
          </cell>
        </row>
        <row r="1783">
          <cell r="B1783" t="str">
            <v>VT50C-REPCPU3</v>
          </cell>
          <cell r="C1783" t="str">
            <v>CPUﾘﾌﾟﾚｰｽ 1WAY-&gt;4WAY</v>
          </cell>
          <cell r="D1783" t="str">
            <v xml:space="preserve">VT500-3ﾖｳ CPUﾘﾌﾟﾚｰｽ 1WAY-&gt;4WAY  </v>
          </cell>
          <cell r="E1783" t="str">
            <v>A</v>
          </cell>
          <cell r="F1783">
            <v>2</v>
          </cell>
          <cell r="G1783" t="str">
            <v/>
          </cell>
          <cell r="J1783" t="str">
            <v>合計</v>
          </cell>
          <cell r="K1783">
            <v>11256</v>
          </cell>
        </row>
        <row r="1784">
          <cell r="B1784" t="str">
            <v/>
          </cell>
          <cell r="G1784" t="str">
            <v>HT-3360-VT50C01</v>
          </cell>
          <cell r="H1784">
            <v>-1</v>
          </cell>
          <cell r="I1784">
            <v>323</v>
          </cell>
          <cell r="J1784" t="str">
            <v>VT500 1CPU ﾎﾝﾀｲ</v>
          </cell>
          <cell r="K1784">
            <v>-18312</v>
          </cell>
        </row>
        <row r="1785">
          <cell r="B1785" t="str">
            <v/>
          </cell>
          <cell r="G1785" t="str">
            <v>HT-3360-VT50C04</v>
          </cell>
          <cell r="H1785">
            <v>1</v>
          </cell>
          <cell r="I1785">
            <v>323</v>
          </cell>
          <cell r="J1785" t="str">
            <v>VT500 4CPU ﾎﾝﾀｲ</v>
          </cell>
          <cell r="K1785">
            <v>29568</v>
          </cell>
        </row>
        <row r="1786">
          <cell r="B1786" t="str">
            <v/>
          </cell>
          <cell r="G1786" t="str">
            <v/>
          </cell>
          <cell r="J1786" t="str">
            <v/>
          </cell>
        </row>
        <row r="1787">
          <cell r="B1787" t="str">
            <v>VT500-REPCPU4</v>
          </cell>
          <cell r="C1787" t="str">
            <v>CPUﾘﾌﾟﾚｰｽ 1WAY-&gt;5WAY</v>
          </cell>
          <cell r="D1787" t="str">
            <v xml:space="preserve">VT500ﾖｳ CPUﾘﾌﾟﾚｰｽ 1WAY-&gt;5WAY  </v>
          </cell>
          <cell r="E1787" t="str">
            <v>A</v>
          </cell>
          <cell r="F1787">
            <v>2</v>
          </cell>
          <cell r="G1787" t="str">
            <v/>
          </cell>
          <cell r="J1787" t="str">
            <v>合計</v>
          </cell>
          <cell r="K1787">
            <v>22216</v>
          </cell>
        </row>
        <row r="1788">
          <cell r="B1788" t="str">
            <v/>
          </cell>
          <cell r="G1788" t="str">
            <v>HT-3360-VT50A01</v>
          </cell>
          <cell r="H1788">
            <v>-1</v>
          </cell>
          <cell r="I1788">
            <v>323</v>
          </cell>
          <cell r="J1788" t="str">
            <v>VT500 1CPU ﾎﾝﾀｲ</v>
          </cell>
          <cell r="K1788">
            <v>-21315</v>
          </cell>
        </row>
        <row r="1789">
          <cell r="B1789" t="str">
            <v/>
          </cell>
          <cell r="G1789" t="str">
            <v>HT-3360-VT50A05</v>
          </cell>
          <cell r="H1789">
            <v>1</v>
          </cell>
          <cell r="I1789">
            <v>323</v>
          </cell>
          <cell r="J1789" t="str">
            <v>VT500 5CPU ﾎﾝﾀｲ</v>
          </cell>
          <cell r="K1789">
            <v>43531</v>
          </cell>
        </row>
        <row r="1790">
          <cell r="B1790" t="str">
            <v/>
          </cell>
          <cell r="G1790" t="str">
            <v/>
          </cell>
          <cell r="J1790" t="str">
            <v/>
          </cell>
        </row>
        <row r="1791">
          <cell r="B1791" t="str">
            <v>VT50B-REPCPU4</v>
          </cell>
          <cell r="C1791" t="str">
            <v>CPUﾘﾌﾟﾚｰｽ 1WAY-&gt;5WAY</v>
          </cell>
          <cell r="D1791" t="str">
            <v xml:space="preserve">VT500ﾖｳ CPUﾘﾌﾟﾚｰｽ 1WAY-&gt;5WAY  </v>
          </cell>
          <cell r="E1791" t="str">
            <v>A</v>
          </cell>
          <cell r="F1791">
            <v>2</v>
          </cell>
          <cell r="G1791" t="str">
            <v/>
          </cell>
          <cell r="J1791" t="str">
            <v>合計</v>
          </cell>
          <cell r="K1791">
            <v>22216</v>
          </cell>
        </row>
        <row r="1792">
          <cell r="B1792" t="str">
            <v/>
          </cell>
          <cell r="G1792" t="str">
            <v>HT-3360-VT50B01</v>
          </cell>
          <cell r="H1792">
            <v>-1</v>
          </cell>
          <cell r="I1792">
            <v>323</v>
          </cell>
          <cell r="J1792" t="str">
            <v>VT500 1CPU ﾎﾝﾀｲ</v>
          </cell>
          <cell r="K1792">
            <v>-21315</v>
          </cell>
        </row>
        <row r="1793">
          <cell r="B1793" t="str">
            <v/>
          </cell>
          <cell r="G1793" t="str">
            <v>HT-3360-VT50B05</v>
          </cell>
          <cell r="H1793">
            <v>1</v>
          </cell>
          <cell r="I1793">
            <v>323</v>
          </cell>
          <cell r="J1793" t="str">
            <v>VT500 5CPU ﾎﾝﾀｲ</v>
          </cell>
          <cell r="K1793">
            <v>43531</v>
          </cell>
        </row>
        <row r="1794">
          <cell r="B1794" t="str">
            <v/>
          </cell>
          <cell r="G1794" t="str">
            <v/>
          </cell>
          <cell r="J1794" t="str">
            <v/>
          </cell>
        </row>
        <row r="1795">
          <cell r="B1795" t="str">
            <v>VT50C-REPCPU4</v>
          </cell>
          <cell r="C1795" t="str">
            <v>CPUﾘﾌﾟﾚｰｽ 1WAY-&gt;5WAY</v>
          </cell>
          <cell r="D1795" t="str">
            <v xml:space="preserve">VT500-3ﾖｳ CPUﾘﾌﾟﾚｰｽ 1WAY-&gt;5WAY  </v>
          </cell>
          <cell r="E1795" t="str">
            <v>A</v>
          </cell>
          <cell r="F1795">
            <v>2</v>
          </cell>
          <cell r="G1795" t="str">
            <v/>
          </cell>
          <cell r="J1795" t="str">
            <v>合計</v>
          </cell>
          <cell r="K1795">
            <v>15008</v>
          </cell>
        </row>
        <row r="1796">
          <cell r="B1796" t="str">
            <v/>
          </cell>
          <cell r="G1796" t="str">
            <v>HT-3360-VT50C01</v>
          </cell>
          <cell r="H1796">
            <v>-1</v>
          </cell>
          <cell r="I1796">
            <v>323</v>
          </cell>
          <cell r="J1796" t="str">
            <v>VT500 1CPU ﾎﾝﾀｲ</v>
          </cell>
          <cell r="K1796">
            <v>-18312</v>
          </cell>
        </row>
        <row r="1797">
          <cell r="B1797" t="str">
            <v/>
          </cell>
          <cell r="G1797" t="str">
            <v>HT-3360-VT50C05</v>
          </cell>
          <cell r="H1797">
            <v>1</v>
          </cell>
          <cell r="I1797">
            <v>323</v>
          </cell>
          <cell r="J1797" t="str">
            <v>VT500 5CPU ﾎﾝﾀｲ</v>
          </cell>
          <cell r="K1797">
            <v>33320</v>
          </cell>
        </row>
        <row r="1798">
          <cell r="B1798" t="str">
            <v/>
          </cell>
          <cell r="G1798" t="str">
            <v/>
          </cell>
          <cell r="J1798" t="str">
            <v/>
          </cell>
        </row>
        <row r="1799">
          <cell r="B1799" t="str">
            <v>VT500-REPCPU5</v>
          </cell>
          <cell r="C1799" t="str">
            <v>CPUﾘﾌﾟﾚｰｽ 1WAY-&gt;6WAY</v>
          </cell>
          <cell r="D1799" t="str">
            <v xml:space="preserve">VT500ﾖｳ CPUﾘﾌﾟﾚｰｽ 1WAY-&gt;6WAY  </v>
          </cell>
          <cell r="E1799" t="str">
            <v>A</v>
          </cell>
          <cell r="F1799">
            <v>2</v>
          </cell>
          <cell r="G1799" t="str">
            <v/>
          </cell>
          <cell r="J1799" t="str">
            <v>合計</v>
          </cell>
          <cell r="K1799">
            <v>27770</v>
          </cell>
        </row>
        <row r="1800">
          <cell r="B1800" t="str">
            <v/>
          </cell>
          <cell r="G1800" t="str">
            <v>HT-3360-VT50A01</v>
          </cell>
          <cell r="H1800">
            <v>-1</v>
          </cell>
          <cell r="I1800">
            <v>323</v>
          </cell>
          <cell r="J1800" t="str">
            <v>VT500 1CPU ﾎﾝﾀｲ</v>
          </cell>
          <cell r="K1800">
            <v>-21315</v>
          </cell>
        </row>
        <row r="1801">
          <cell r="B1801" t="str">
            <v/>
          </cell>
          <cell r="G1801" t="str">
            <v>HT-3360-VT50A06</v>
          </cell>
          <cell r="H1801">
            <v>1</v>
          </cell>
          <cell r="I1801">
            <v>323</v>
          </cell>
          <cell r="J1801" t="str">
            <v>VT500 6CPU ﾎﾝﾀｲ</v>
          </cell>
          <cell r="K1801">
            <v>49085</v>
          </cell>
        </row>
        <row r="1802">
          <cell r="B1802" t="str">
            <v/>
          </cell>
          <cell r="G1802" t="str">
            <v/>
          </cell>
          <cell r="J1802" t="str">
            <v/>
          </cell>
        </row>
        <row r="1803">
          <cell r="B1803" t="str">
            <v>VT50B-REPCPU5</v>
          </cell>
          <cell r="C1803" t="str">
            <v>CPUﾘﾌﾟﾚｰｽ 1WAY-&gt;6WAY</v>
          </cell>
          <cell r="D1803" t="str">
            <v xml:space="preserve">VT500ﾖｳ CPUﾘﾌﾟﾚｰｽ 1WAY-&gt;6WAY  </v>
          </cell>
          <cell r="E1803" t="str">
            <v>A</v>
          </cell>
          <cell r="F1803">
            <v>2</v>
          </cell>
          <cell r="G1803" t="str">
            <v/>
          </cell>
          <cell r="J1803" t="str">
            <v>合計</v>
          </cell>
          <cell r="K1803">
            <v>27770</v>
          </cell>
        </row>
        <row r="1804">
          <cell r="B1804" t="str">
            <v/>
          </cell>
          <cell r="G1804" t="str">
            <v>HT-3360-VT50B01</v>
          </cell>
          <cell r="H1804">
            <v>-1</v>
          </cell>
          <cell r="I1804">
            <v>323</v>
          </cell>
          <cell r="J1804" t="str">
            <v>VT500 1CPU ﾎﾝﾀｲ</v>
          </cell>
          <cell r="K1804">
            <v>-21315</v>
          </cell>
        </row>
        <row r="1805">
          <cell r="B1805" t="str">
            <v/>
          </cell>
          <cell r="G1805" t="str">
            <v>HT-3360-VT50B06</v>
          </cell>
          <cell r="H1805">
            <v>1</v>
          </cell>
          <cell r="I1805">
            <v>323</v>
          </cell>
          <cell r="J1805" t="str">
            <v>VT500 6CPU ﾎﾝﾀｲ</v>
          </cell>
          <cell r="K1805">
            <v>49085</v>
          </cell>
        </row>
        <row r="1806">
          <cell r="B1806" t="str">
            <v/>
          </cell>
          <cell r="G1806" t="str">
            <v/>
          </cell>
          <cell r="J1806" t="str">
            <v/>
          </cell>
        </row>
        <row r="1807">
          <cell r="B1807" t="str">
            <v>VT50C-REPCPU5</v>
          </cell>
          <cell r="C1807" t="str">
            <v>CPUﾘﾌﾟﾚｰｽ 1WAY-&gt;6WAY</v>
          </cell>
          <cell r="D1807" t="str">
            <v xml:space="preserve">VT500-3ﾖｳ CPUﾘﾌﾟﾚｰｽ 1WAY-&gt;6WAY  </v>
          </cell>
          <cell r="E1807" t="str">
            <v>A</v>
          </cell>
          <cell r="F1807">
            <v>2</v>
          </cell>
          <cell r="G1807" t="str">
            <v/>
          </cell>
          <cell r="J1807" t="str">
            <v>合計</v>
          </cell>
          <cell r="K1807">
            <v>18760</v>
          </cell>
        </row>
        <row r="1808">
          <cell r="B1808" t="str">
            <v/>
          </cell>
          <cell r="G1808" t="str">
            <v>HT-3360-VT50C01</v>
          </cell>
          <cell r="H1808">
            <v>-1</v>
          </cell>
          <cell r="I1808">
            <v>323</v>
          </cell>
          <cell r="J1808" t="str">
            <v>VT500 1CPU ﾎﾝﾀｲ</v>
          </cell>
          <cell r="K1808">
            <v>-18312</v>
          </cell>
        </row>
        <row r="1809">
          <cell r="B1809" t="str">
            <v/>
          </cell>
          <cell r="G1809" t="str">
            <v>HT-3360-VT50C06</v>
          </cell>
          <cell r="H1809">
            <v>1</v>
          </cell>
          <cell r="I1809">
            <v>323</v>
          </cell>
          <cell r="J1809" t="str">
            <v>VT500 6CPU ﾎﾝﾀｲ</v>
          </cell>
          <cell r="K1809">
            <v>37072</v>
          </cell>
        </row>
        <row r="1810">
          <cell r="B1810" t="str">
            <v/>
          </cell>
          <cell r="G1810" t="str">
            <v/>
          </cell>
          <cell r="J1810" t="str">
            <v/>
          </cell>
        </row>
        <row r="1811">
          <cell r="B1811" t="str">
            <v>VT500-REPCPU6</v>
          </cell>
          <cell r="C1811" t="str">
            <v>CPUﾘﾌﾟﾚｰｽ 1WAY-&gt;7WAY</v>
          </cell>
          <cell r="D1811" t="str">
            <v xml:space="preserve">VT500ﾖｳ CPUﾘﾌﾟﾚｰｽ 1WAY-&gt;7WAY  </v>
          </cell>
          <cell r="E1811" t="str">
            <v>A</v>
          </cell>
          <cell r="F1811">
            <v>2</v>
          </cell>
          <cell r="G1811" t="str">
            <v/>
          </cell>
          <cell r="J1811" t="str">
            <v>合計</v>
          </cell>
          <cell r="K1811">
            <v>33324</v>
          </cell>
        </row>
        <row r="1812">
          <cell r="B1812" t="str">
            <v/>
          </cell>
          <cell r="G1812" t="str">
            <v>HT-3360-VT50A01</v>
          </cell>
          <cell r="H1812">
            <v>-1</v>
          </cell>
          <cell r="I1812">
            <v>323</v>
          </cell>
          <cell r="J1812" t="str">
            <v>VT500 1CPU ﾎﾝﾀｲ</v>
          </cell>
          <cell r="K1812">
            <v>-21315</v>
          </cell>
        </row>
        <row r="1813">
          <cell r="B1813" t="str">
            <v/>
          </cell>
          <cell r="G1813" t="str">
            <v>HT-3360-VT50A07</v>
          </cell>
          <cell r="H1813">
            <v>1</v>
          </cell>
          <cell r="I1813">
            <v>323</v>
          </cell>
          <cell r="J1813" t="str">
            <v>VT500 7CPU ﾎﾝﾀｲ</v>
          </cell>
          <cell r="K1813">
            <v>54639</v>
          </cell>
        </row>
        <row r="1814">
          <cell r="B1814" t="str">
            <v/>
          </cell>
          <cell r="G1814" t="str">
            <v/>
          </cell>
          <cell r="J1814" t="str">
            <v/>
          </cell>
        </row>
        <row r="1815">
          <cell r="B1815" t="str">
            <v>VT50B-REPCPU6</v>
          </cell>
          <cell r="C1815" t="str">
            <v>CPUﾘﾌﾟﾚｰｽ 1WAY-&gt;7WAY</v>
          </cell>
          <cell r="D1815" t="str">
            <v xml:space="preserve">VT500ﾖｳ CPUﾘﾌﾟﾚｰｽ 1WAY-&gt;7WAY  </v>
          </cell>
          <cell r="E1815" t="str">
            <v>A</v>
          </cell>
          <cell r="F1815">
            <v>2</v>
          </cell>
          <cell r="G1815" t="str">
            <v/>
          </cell>
          <cell r="J1815" t="str">
            <v>合計</v>
          </cell>
          <cell r="K1815">
            <v>33324</v>
          </cell>
        </row>
        <row r="1816">
          <cell r="B1816" t="str">
            <v/>
          </cell>
          <cell r="G1816" t="str">
            <v>HT-3360-VT50B01</v>
          </cell>
          <cell r="H1816">
            <v>-1</v>
          </cell>
          <cell r="I1816">
            <v>323</v>
          </cell>
          <cell r="J1816" t="str">
            <v>VT500 1CPU ﾎﾝﾀｲ</v>
          </cell>
          <cell r="K1816">
            <v>-21315</v>
          </cell>
        </row>
        <row r="1817">
          <cell r="B1817" t="str">
            <v/>
          </cell>
          <cell r="G1817" t="str">
            <v>HT-3360-VT50B07</v>
          </cell>
          <cell r="H1817">
            <v>1</v>
          </cell>
          <cell r="I1817">
            <v>323</v>
          </cell>
          <cell r="J1817" t="str">
            <v>VT500 7CPU ﾎﾝﾀｲ</v>
          </cell>
          <cell r="K1817">
            <v>54639</v>
          </cell>
        </row>
        <row r="1818">
          <cell r="B1818" t="str">
            <v/>
          </cell>
          <cell r="G1818" t="str">
            <v/>
          </cell>
          <cell r="J1818" t="str">
            <v/>
          </cell>
        </row>
        <row r="1819">
          <cell r="B1819" t="str">
            <v>VT50C-REPCPU6</v>
          </cell>
          <cell r="C1819" t="str">
            <v>CPUﾘﾌﾟﾚｰｽ 1WAY-&gt;7WAY</v>
          </cell>
          <cell r="D1819" t="str">
            <v xml:space="preserve">VT500-3ﾖｳ CPUﾘﾌﾟﾚｰｽ 1WAY-&gt;7WAY  </v>
          </cell>
          <cell r="E1819" t="str">
            <v>A</v>
          </cell>
          <cell r="F1819">
            <v>2</v>
          </cell>
          <cell r="G1819" t="str">
            <v/>
          </cell>
          <cell r="J1819" t="str">
            <v>合計</v>
          </cell>
          <cell r="K1819">
            <v>22512</v>
          </cell>
        </row>
        <row r="1820">
          <cell r="B1820" t="str">
            <v/>
          </cell>
          <cell r="G1820" t="str">
            <v>HT-3360-VT50C01</v>
          </cell>
          <cell r="H1820">
            <v>-1</v>
          </cell>
          <cell r="I1820">
            <v>323</v>
          </cell>
          <cell r="J1820" t="str">
            <v>VT500 1CPU ﾎﾝﾀｲ</v>
          </cell>
          <cell r="K1820">
            <v>-18312</v>
          </cell>
        </row>
        <row r="1821">
          <cell r="B1821" t="str">
            <v/>
          </cell>
          <cell r="G1821" t="str">
            <v>HT-3360-VT50C07</v>
          </cell>
          <cell r="H1821">
            <v>1</v>
          </cell>
          <cell r="I1821">
            <v>323</v>
          </cell>
          <cell r="J1821" t="str">
            <v>VT500 7CPU ﾎﾝﾀｲ</v>
          </cell>
          <cell r="K1821">
            <v>40824</v>
          </cell>
        </row>
        <row r="1822">
          <cell r="B1822" t="str">
            <v/>
          </cell>
          <cell r="G1822" t="str">
            <v/>
          </cell>
          <cell r="J1822" t="str">
            <v/>
          </cell>
        </row>
        <row r="1823">
          <cell r="B1823" t="str">
            <v>VT500-REPCPU7</v>
          </cell>
          <cell r="C1823" t="str">
            <v>CPUﾘﾌﾟﾚｰｽ 1WAY-&gt;8WAY</v>
          </cell>
          <cell r="D1823" t="str">
            <v xml:space="preserve">VT500ﾖｳ CPUﾘﾌﾟﾚｰｽ 1WAY-&gt;8WAY  </v>
          </cell>
          <cell r="E1823" t="str">
            <v>A</v>
          </cell>
          <cell r="F1823">
            <v>2</v>
          </cell>
          <cell r="G1823" t="str">
            <v/>
          </cell>
          <cell r="J1823" t="str">
            <v>合計</v>
          </cell>
          <cell r="K1823">
            <v>38878</v>
          </cell>
        </row>
        <row r="1824">
          <cell r="B1824" t="str">
            <v/>
          </cell>
          <cell r="G1824" t="str">
            <v>HT-3360-VT50A01</v>
          </cell>
          <cell r="H1824">
            <v>-1</v>
          </cell>
          <cell r="I1824">
            <v>323</v>
          </cell>
          <cell r="J1824" t="str">
            <v>VT500 1CPU ﾎﾝﾀｲ</v>
          </cell>
          <cell r="K1824">
            <v>-21315</v>
          </cell>
        </row>
        <row r="1825">
          <cell r="B1825" t="str">
            <v/>
          </cell>
          <cell r="G1825" t="str">
            <v>HT-3360-VT50A08</v>
          </cell>
          <cell r="H1825">
            <v>1</v>
          </cell>
          <cell r="I1825">
            <v>323</v>
          </cell>
          <cell r="J1825" t="str">
            <v>VT500 8CPU ﾎﾝﾀｲ</v>
          </cell>
          <cell r="K1825">
            <v>60193</v>
          </cell>
        </row>
        <row r="1826">
          <cell r="B1826" t="str">
            <v/>
          </cell>
          <cell r="G1826" t="str">
            <v/>
          </cell>
          <cell r="J1826" t="str">
            <v/>
          </cell>
        </row>
        <row r="1827">
          <cell r="B1827" t="str">
            <v>VT50B-REPCPU7</v>
          </cell>
          <cell r="C1827" t="str">
            <v>CPUﾘﾌﾟﾚｰｽ 1WAY-&gt;8WAY</v>
          </cell>
          <cell r="D1827" t="str">
            <v xml:space="preserve">VT500ﾖｳ CPUﾘﾌﾟﾚｰｽ 1WAY-&gt;8WAY  </v>
          </cell>
          <cell r="E1827" t="str">
            <v>A</v>
          </cell>
          <cell r="F1827">
            <v>2</v>
          </cell>
          <cell r="G1827" t="str">
            <v/>
          </cell>
          <cell r="J1827" t="str">
            <v>合計</v>
          </cell>
          <cell r="K1827">
            <v>38878</v>
          </cell>
        </row>
        <row r="1828">
          <cell r="B1828" t="str">
            <v/>
          </cell>
          <cell r="G1828" t="str">
            <v>HT-3360-VT50B01</v>
          </cell>
          <cell r="H1828">
            <v>-1</v>
          </cell>
          <cell r="I1828">
            <v>323</v>
          </cell>
          <cell r="J1828" t="str">
            <v>VT500 1CPU ﾎﾝﾀｲ</v>
          </cell>
          <cell r="K1828">
            <v>-21315</v>
          </cell>
        </row>
        <row r="1829">
          <cell r="B1829" t="str">
            <v/>
          </cell>
          <cell r="G1829" t="str">
            <v>HT-3360-VT50B08</v>
          </cell>
          <cell r="H1829">
            <v>1</v>
          </cell>
          <cell r="I1829">
            <v>323</v>
          </cell>
          <cell r="J1829" t="str">
            <v>VT500 8CPU ﾎﾝﾀｲ</v>
          </cell>
          <cell r="K1829">
            <v>60193</v>
          </cell>
        </row>
        <row r="1830">
          <cell r="B1830" t="str">
            <v/>
          </cell>
          <cell r="G1830" t="str">
            <v/>
          </cell>
          <cell r="J1830" t="str">
            <v/>
          </cell>
        </row>
        <row r="1831">
          <cell r="B1831" t="str">
            <v>VT50C-REPCPU7</v>
          </cell>
          <cell r="C1831" t="str">
            <v>CPUﾘﾌﾟﾚｰｽ 1WAY-&gt;8WAY</v>
          </cell>
          <cell r="D1831" t="str">
            <v xml:space="preserve">VT500-3ﾖｳ CPUﾘﾌﾟﾚｰｽ 1WAY-&gt;8WAY  </v>
          </cell>
          <cell r="E1831" t="str">
            <v>A</v>
          </cell>
          <cell r="F1831">
            <v>2</v>
          </cell>
          <cell r="G1831" t="str">
            <v/>
          </cell>
          <cell r="J1831" t="str">
            <v>合計</v>
          </cell>
          <cell r="K1831">
            <v>26264</v>
          </cell>
        </row>
        <row r="1832">
          <cell r="B1832" t="str">
            <v/>
          </cell>
          <cell r="G1832" t="str">
            <v>HT-3360-VT50C01</v>
          </cell>
          <cell r="H1832">
            <v>-1</v>
          </cell>
          <cell r="I1832">
            <v>323</v>
          </cell>
          <cell r="J1832" t="str">
            <v>VT500 1CPU ﾎﾝﾀｲ</v>
          </cell>
          <cell r="K1832">
            <v>-18312</v>
          </cell>
        </row>
        <row r="1833">
          <cell r="B1833" t="str">
            <v/>
          </cell>
          <cell r="G1833" t="str">
            <v>HT-3360-VT50C08</v>
          </cell>
          <cell r="H1833">
            <v>1</v>
          </cell>
          <cell r="I1833">
            <v>323</v>
          </cell>
          <cell r="J1833" t="str">
            <v>VT500 8CPU ﾎﾝﾀｲ</v>
          </cell>
          <cell r="K1833">
            <v>44576</v>
          </cell>
        </row>
        <row r="1834">
          <cell r="B1834" t="str">
            <v/>
          </cell>
          <cell r="G1834" t="str">
            <v/>
          </cell>
          <cell r="J1834" t="str">
            <v/>
          </cell>
        </row>
        <row r="1835">
          <cell r="B1835" t="str">
            <v>VT500-REPCPU8</v>
          </cell>
          <cell r="C1835" t="str">
            <v>CPUﾘﾌﾟﾚｰｽ 1WAY-&gt;9WAY</v>
          </cell>
          <cell r="D1835" t="str">
            <v xml:space="preserve">VT500ﾖｳ CPUﾘﾌﾟﾚｰｽ 1WAY-&gt;9WAY  </v>
          </cell>
          <cell r="E1835" t="str">
            <v>A</v>
          </cell>
          <cell r="F1835">
            <v>2</v>
          </cell>
          <cell r="G1835" t="str">
            <v/>
          </cell>
          <cell r="J1835" t="str">
            <v>合計</v>
          </cell>
          <cell r="K1835">
            <v>44432</v>
          </cell>
        </row>
        <row r="1836">
          <cell r="B1836" t="str">
            <v/>
          </cell>
          <cell r="G1836" t="str">
            <v>HT-3360-VT50A01</v>
          </cell>
          <cell r="H1836">
            <v>-1</v>
          </cell>
          <cell r="I1836">
            <v>323</v>
          </cell>
          <cell r="J1836" t="str">
            <v>VT500 1CPU ﾎﾝﾀｲ</v>
          </cell>
          <cell r="K1836">
            <v>-21315</v>
          </cell>
        </row>
        <row r="1837">
          <cell r="B1837" t="str">
            <v/>
          </cell>
          <cell r="G1837" t="str">
            <v>HT-3360-VT50A09</v>
          </cell>
          <cell r="H1837">
            <v>1</v>
          </cell>
          <cell r="I1837">
            <v>323</v>
          </cell>
          <cell r="J1837" t="str">
            <v>VT500 9CPU ﾎﾝﾀｲ</v>
          </cell>
          <cell r="K1837">
            <v>65747</v>
          </cell>
        </row>
        <row r="1838">
          <cell r="B1838" t="str">
            <v/>
          </cell>
          <cell r="G1838" t="str">
            <v/>
          </cell>
          <cell r="J1838" t="str">
            <v/>
          </cell>
        </row>
        <row r="1839">
          <cell r="B1839" t="str">
            <v>VT50B-REPCPU8</v>
          </cell>
          <cell r="C1839" t="str">
            <v>CPUﾘﾌﾟﾚｰｽ 1WAY-&gt;9WAY</v>
          </cell>
          <cell r="D1839" t="str">
            <v xml:space="preserve">VT500ﾖｳ CPUﾘﾌﾟﾚｰｽ 1WAY-&gt;9WAY  </v>
          </cell>
          <cell r="E1839" t="str">
            <v>A</v>
          </cell>
          <cell r="F1839">
            <v>2</v>
          </cell>
          <cell r="G1839" t="str">
            <v/>
          </cell>
          <cell r="J1839" t="str">
            <v>合計</v>
          </cell>
          <cell r="K1839">
            <v>44432</v>
          </cell>
        </row>
        <row r="1840">
          <cell r="B1840" t="str">
            <v/>
          </cell>
          <cell r="G1840" t="str">
            <v>HT-3360-VT50B01</v>
          </cell>
          <cell r="H1840">
            <v>-1</v>
          </cell>
          <cell r="I1840">
            <v>323</v>
          </cell>
          <cell r="J1840" t="str">
            <v>VT500 1CPU ﾎﾝﾀｲ</v>
          </cell>
          <cell r="K1840">
            <v>-21315</v>
          </cell>
        </row>
        <row r="1841">
          <cell r="B1841" t="str">
            <v/>
          </cell>
          <cell r="G1841" t="str">
            <v>HT-3360-VT50B09</v>
          </cell>
          <cell r="H1841">
            <v>1</v>
          </cell>
          <cell r="I1841">
            <v>323</v>
          </cell>
          <cell r="J1841" t="str">
            <v>VT500 9CPU ﾎﾝﾀｲ</v>
          </cell>
          <cell r="K1841">
            <v>65747</v>
          </cell>
        </row>
        <row r="1842">
          <cell r="B1842" t="str">
            <v/>
          </cell>
          <cell r="G1842" t="str">
            <v/>
          </cell>
          <cell r="J1842" t="str">
            <v/>
          </cell>
        </row>
        <row r="1843">
          <cell r="B1843" t="str">
            <v>VT50C-REPCPU8</v>
          </cell>
          <cell r="C1843" t="str">
            <v>CPUﾘﾌﾟﾚｰｽ 1WAY-&gt;9WAY</v>
          </cell>
          <cell r="D1843" t="str">
            <v xml:space="preserve">VT500-3ﾖｳ CPUﾘﾌﾟﾚｰｽ 1WAY-&gt;9WAY  </v>
          </cell>
          <cell r="E1843" t="str">
            <v>A</v>
          </cell>
          <cell r="F1843">
            <v>2</v>
          </cell>
          <cell r="G1843" t="str">
            <v/>
          </cell>
          <cell r="J1843" t="str">
            <v>合計</v>
          </cell>
          <cell r="K1843">
            <v>30016</v>
          </cell>
        </row>
        <row r="1844">
          <cell r="B1844" t="str">
            <v/>
          </cell>
          <cell r="G1844" t="str">
            <v>HT-3360-VT50C01</v>
          </cell>
          <cell r="H1844">
            <v>-1</v>
          </cell>
          <cell r="I1844">
            <v>323</v>
          </cell>
          <cell r="J1844" t="str">
            <v>VT500 1CPU ﾎﾝﾀｲ</v>
          </cell>
          <cell r="K1844">
            <v>-18312</v>
          </cell>
        </row>
        <row r="1845">
          <cell r="B1845" t="str">
            <v/>
          </cell>
          <cell r="G1845" t="str">
            <v>HT-3360-VT50C09</v>
          </cell>
          <cell r="H1845">
            <v>1</v>
          </cell>
          <cell r="I1845">
            <v>323</v>
          </cell>
          <cell r="J1845" t="str">
            <v>VT500 9CPU ﾎﾝﾀｲ</v>
          </cell>
          <cell r="K1845">
            <v>48328</v>
          </cell>
        </row>
        <row r="1846">
          <cell r="B1846" t="str">
            <v/>
          </cell>
          <cell r="G1846" t="str">
            <v/>
          </cell>
          <cell r="J1846" t="str">
            <v/>
          </cell>
        </row>
        <row r="1847">
          <cell r="B1847" t="str">
            <v>VT500-REPCPU9</v>
          </cell>
          <cell r="C1847" t="str">
            <v>CPUﾘﾌﾟﾚｰｽ 1WAY-&gt;10WAY</v>
          </cell>
          <cell r="D1847" t="str">
            <v xml:space="preserve">VT500ﾖｳ CPUﾘﾌﾟﾚｰｽ 1WAY-&gt;10WAY </v>
          </cell>
          <cell r="E1847" t="str">
            <v>A</v>
          </cell>
          <cell r="F1847">
            <v>2</v>
          </cell>
          <cell r="G1847" t="str">
            <v/>
          </cell>
          <cell r="J1847" t="str">
            <v>合計</v>
          </cell>
          <cell r="K1847">
            <v>49986</v>
          </cell>
        </row>
        <row r="1848">
          <cell r="B1848" t="str">
            <v/>
          </cell>
          <cell r="G1848" t="str">
            <v>HT-3360-VT50A01</v>
          </cell>
          <cell r="H1848">
            <v>-1</v>
          </cell>
          <cell r="I1848">
            <v>323</v>
          </cell>
          <cell r="J1848" t="str">
            <v>VT500 1CPU ﾎﾝﾀｲ</v>
          </cell>
          <cell r="K1848">
            <v>-21315</v>
          </cell>
        </row>
        <row r="1849">
          <cell r="B1849" t="str">
            <v/>
          </cell>
          <cell r="G1849" t="str">
            <v>HT-3360-VT50A10</v>
          </cell>
          <cell r="H1849">
            <v>1</v>
          </cell>
          <cell r="I1849">
            <v>323</v>
          </cell>
          <cell r="J1849" t="str">
            <v>VT500 10CPU ﾎﾝﾀｲ</v>
          </cell>
          <cell r="K1849">
            <v>71301</v>
          </cell>
        </row>
        <row r="1850">
          <cell r="B1850" t="str">
            <v/>
          </cell>
          <cell r="G1850" t="str">
            <v/>
          </cell>
          <cell r="J1850" t="str">
            <v/>
          </cell>
        </row>
        <row r="1851">
          <cell r="B1851" t="str">
            <v>VT50B-REPCPU9</v>
          </cell>
          <cell r="C1851" t="str">
            <v>CPUﾘﾌﾟﾚｰｽ 1WAY-&gt;10WAY</v>
          </cell>
          <cell r="D1851" t="str">
            <v xml:space="preserve">VT500ﾖｳ CPUﾘﾌﾟﾚｰｽ 1WAY-&gt;10WAY </v>
          </cell>
          <cell r="E1851" t="str">
            <v>A</v>
          </cell>
          <cell r="F1851">
            <v>2</v>
          </cell>
          <cell r="G1851" t="str">
            <v/>
          </cell>
          <cell r="J1851" t="str">
            <v>合計</v>
          </cell>
          <cell r="K1851">
            <v>49986</v>
          </cell>
        </row>
        <row r="1852">
          <cell r="B1852" t="str">
            <v/>
          </cell>
          <cell r="G1852" t="str">
            <v>HT-3360-VT50B01</v>
          </cell>
          <cell r="H1852">
            <v>-1</v>
          </cell>
          <cell r="I1852">
            <v>323</v>
          </cell>
          <cell r="J1852" t="str">
            <v>VT500 1CPU ﾎﾝﾀｲ</v>
          </cell>
          <cell r="K1852">
            <v>-21315</v>
          </cell>
        </row>
        <row r="1853">
          <cell r="B1853" t="str">
            <v/>
          </cell>
          <cell r="G1853" t="str">
            <v>HT-3360-VT50B10</v>
          </cell>
          <cell r="H1853">
            <v>1</v>
          </cell>
          <cell r="I1853">
            <v>323</v>
          </cell>
          <cell r="J1853" t="str">
            <v>VT500 10CPU ﾎﾝﾀｲ</v>
          </cell>
          <cell r="K1853">
            <v>71301</v>
          </cell>
        </row>
        <row r="1854">
          <cell r="B1854" t="str">
            <v/>
          </cell>
          <cell r="G1854" t="str">
            <v/>
          </cell>
          <cell r="J1854" t="str">
            <v/>
          </cell>
        </row>
        <row r="1855">
          <cell r="B1855" t="str">
            <v>VT50C-REPCPU9</v>
          </cell>
          <cell r="C1855" t="str">
            <v>CPUﾘﾌﾟﾚｰｽ 1WAY-&gt;10WAY</v>
          </cell>
          <cell r="D1855" t="str">
            <v xml:space="preserve">VT500-3ﾖｳ CPUﾘﾌﾟﾚｰｽ 1WAY-&gt;10WAY </v>
          </cell>
          <cell r="E1855" t="str">
            <v>A</v>
          </cell>
          <cell r="F1855">
            <v>2</v>
          </cell>
          <cell r="G1855" t="str">
            <v/>
          </cell>
          <cell r="J1855" t="str">
            <v>合計</v>
          </cell>
          <cell r="K1855">
            <v>33768</v>
          </cell>
        </row>
        <row r="1856">
          <cell r="B1856" t="str">
            <v/>
          </cell>
          <cell r="G1856" t="str">
            <v>HT-3360-VT50C01</v>
          </cell>
          <cell r="H1856">
            <v>-1</v>
          </cell>
          <cell r="I1856">
            <v>323</v>
          </cell>
          <cell r="J1856" t="str">
            <v>VT500 1CPU ﾎﾝﾀｲ</v>
          </cell>
          <cell r="K1856">
            <v>-18312</v>
          </cell>
        </row>
        <row r="1857">
          <cell r="B1857" t="str">
            <v/>
          </cell>
          <cell r="G1857" t="str">
            <v>HT-3360-VT50C10</v>
          </cell>
          <cell r="H1857">
            <v>1</v>
          </cell>
          <cell r="I1857">
            <v>323</v>
          </cell>
          <cell r="J1857" t="str">
            <v>VT500 10CPU ﾎﾝﾀｲ</v>
          </cell>
          <cell r="K1857">
            <v>52080</v>
          </cell>
        </row>
        <row r="1858">
          <cell r="B1858" t="str">
            <v/>
          </cell>
          <cell r="G1858" t="str">
            <v/>
          </cell>
          <cell r="J1858" t="str">
            <v/>
          </cell>
        </row>
        <row r="1859">
          <cell r="B1859" t="str">
            <v>VT500-REPCPU10</v>
          </cell>
          <cell r="C1859" t="str">
            <v>CPUﾘﾌﾟﾚｰｽ 1WAY-&gt;11WAY</v>
          </cell>
          <cell r="D1859" t="str">
            <v xml:space="preserve">VT500ﾖｳ CPUﾘﾌﾟﾚｰｽ 1WAY-&gt;11WAY </v>
          </cell>
          <cell r="E1859" t="str">
            <v>A</v>
          </cell>
          <cell r="F1859">
            <v>2</v>
          </cell>
          <cell r="G1859" t="str">
            <v/>
          </cell>
          <cell r="J1859" t="str">
            <v>合計</v>
          </cell>
          <cell r="K1859">
            <v>55540</v>
          </cell>
        </row>
        <row r="1860">
          <cell r="B1860" t="str">
            <v/>
          </cell>
          <cell r="G1860" t="str">
            <v>HT-3360-VT50A01</v>
          </cell>
          <cell r="H1860">
            <v>-1</v>
          </cell>
          <cell r="I1860">
            <v>323</v>
          </cell>
          <cell r="J1860" t="str">
            <v>VT500 1CPU ﾎﾝﾀｲ</v>
          </cell>
          <cell r="K1860">
            <v>-21315</v>
          </cell>
        </row>
        <row r="1861">
          <cell r="B1861" t="str">
            <v/>
          </cell>
          <cell r="G1861" t="str">
            <v>HT-3360-VT50A11</v>
          </cell>
          <cell r="H1861">
            <v>1</v>
          </cell>
          <cell r="I1861">
            <v>323</v>
          </cell>
          <cell r="J1861" t="str">
            <v>VT500 11CPU ﾎﾝﾀｲ</v>
          </cell>
          <cell r="K1861">
            <v>76855</v>
          </cell>
        </row>
        <row r="1862">
          <cell r="B1862" t="str">
            <v/>
          </cell>
          <cell r="G1862" t="str">
            <v/>
          </cell>
          <cell r="J1862" t="str">
            <v/>
          </cell>
        </row>
        <row r="1863">
          <cell r="B1863" t="str">
            <v>VT50B-REPCPU10</v>
          </cell>
          <cell r="C1863" t="str">
            <v>CPUﾘﾌﾟﾚｰｽ 1WAY-&gt;11WAY</v>
          </cell>
          <cell r="D1863" t="str">
            <v xml:space="preserve">VT500ﾖｳ CPUﾘﾌﾟﾚｰｽ 1WAY-&gt;11WAY </v>
          </cell>
          <cell r="E1863" t="str">
            <v>A</v>
          </cell>
          <cell r="F1863">
            <v>2</v>
          </cell>
          <cell r="G1863" t="str">
            <v/>
          </cell>
          <cell r="J1863" t="str">
            <v>合計</v>
          </cell>
          <cell r="K1863">
            <v>55540</v>
          </cell>
        </row>
        <row r="1864">
          <cell r="B1864" t="str">
            <v/>
          </cell>
          <cell r="G1864" t="str">
            <v>HT-3360-VT50B01</v>
          </cell>
          <cell r="H1864">
            <v>-1</v>
          </cell>
          <cell r="I1864">
            <v>323</v>
          </cell>
          <cell r="J1864" t="str">
            <v>VT500 1CPU ﾎﾝﾀｲ</v>
          </cell>
          <cell r="K1864">
            <v>-21315</v>
          </cell>
        </row>
        <row r="1865">
          <cell r="B1865" t="str">
            <v/>
          </cell>
          <cell r="G1865" t="str">
            <v>HT-3360-VT50B11</v>
          </cell>
          <cell r="H1865">
            <v>1</v>
          </cell>
          <cell r="I1865">
            <v>323</v>
          </cell>
          <cell r="J1865" t="str">
            <v>VT500 11CPU ﾎﾝﾀｲ</v>
          </cell>
          <cell r="K1865">
            <v>76855</v>
          </cell>
        </row>
        <row r="1866">
          <cell r="B1866" t="str">
            <v/>
          </cell>
          <cell r="G1866" t="str">
            <v/>
          </cell>
          <cell r="J1866" t="str">
            <v/>
          </cell>
        </row>
        <row r="1867">
          <cell r="B1867" t="str">
            <v>VT50C-REPCPU10</v>
          </cell>
          <cell r="C1867" t="str">
            <v>CPUﾘﾌﾟﾚｰｽ 1WAY-&gt;11WAY</v>
          </cell>
          <cell r="D1867" t="str">
            <v xml:space="preserve">VT500-3ﾖｳ CPUﾘﾌﾟﾚｰｽ 1WAY-&gt;11WAY </v>
          </cell>
          <cell r="E1867" t="str">
            <v>A</v>
          </cell>
          <cell r="F1867">
            <v>2</v>
          </cell>
          <cell r="G1867" t="str">
            <v/>
          </cell>
          <cell r="J1867" t="str">
            <v>合計</v>
          </cell>
          <cell r="K1867">
            <v>37520</v>
          </cell>
        </row>
        <row r="1868">
          <cell r="B1868" t="str">
            <v/>
          </cell>
          <cell r="G1868" t="str">
            <v>HT-3360-VT50C01</v>
          </cell>
          <cell r="H1868">
            <v>-1</v>
          </cell>
          <cell r="I1868">
            <v>323</v>
          </cell>
          <cell r="J1868" t="str">
            <v>VT500 1CPU ﾎﾝﾀｲ</v>
          </cell>
          <cell r="K1868">
            <v>-18312</v>
          </cell>
        </row>
        <row r="1869">
          <cell r="B1869" t="str">
            <v/>
          </cell>
          <cell r="G1869" t="str">
            <v>HT-3360-VT50C11</v>
          </cell>
          <cell r="H1869">
            <v>1</v>
          </cell>
          <cell r="I1869">
            <v>323</v>
          </cell>
          <cell r="J1869" t="str">
            <v>VT500 11CPU ﾎﾝﾀｲ</v>
          </cell>
          <cell r="K1869">
            <v>55832</v>
          </cell>
        </row>
        <row r="1870">
          <cell r="B1870" t="str">
            <v/>
          </cell>
          <cell r="G1870" t="str">
            <v/>
          </cell>
          <cell r="J1870" t="str">
            <v/>
          </cell>
        </row>
        <row r="1871">
          <cell r="B1871" t="str">
            <v>VT500-REPCPU11</v>
          </cell>
          <cell r="C1871" t="str">
            <v>CPUﾘﾌﾟﾚｰｽ 1WAY-&gt;12WAY</v>
          </cell>
          <cell r="D1871" t="str">
            <v xml:space="preserve">VT500ﾖｳ CPUﾘﾌﾟﾚｰｽ 1WAY-&gt;12WAY </v>
          </cell>
          <cell r="E1871" t="str">
            <v>A</v>
          </cell>
          <cell r="F1871">
            <v>2</v>
          </cell>
          <cell r="G1871" t="str">
            <v/>
          </cell>
          <cell r="J1871" t="str">
            <v>合計</v>
          </cell>
          <cell r="K1871">
            <v>61094</v>
          </cell>
        </row>
        <row r="1872">
          <cell r="B1872" t="str">
            <v/>
          </cell>
          <cell r="G1872" t="str">
            <v>HT-3360-VT50A01</v>
          </cell>
          <cell r="H1872">
            <v>-1</v>
          </cell>
          <cell r="I1872">
            <v>323</v>
          </cell>
          <cell r="J1872" t="str">
            <v>VT500 1CPU ﾎﾝﾀｲ</v>
          </cell>
          <cell r="K1872">
            <v>-21315</v>
          </cell>
        </row>
        <row r="1873">
          <cell r="B1873" t="str">
            <v/>
          </cell>
          <cell r="G1873" t="str">
            <v>HT-3360-VT50A12</v>
          </cell>
          <cell r="H1873">
            <v>1</v>
          </cell>
          <cell r="I1873">
            <v>323</v>
          </cell>
          <cell r="J1873" t="str">
            <v>VT500 12CPU ﾎﾝﾀｲ</v>
          </cell>
          <cell r="K1873">
            <v>82409</v>
          </cell>
        </row>
        <row r="1874">
          <cell r="B1874" t="str">
            <v/>
          </cell>
          <cell r="G1874" t="str">
            <v/>
          </cell>
          <cell r="J1874" t="str">
            <v/>
          </cell>
        </row>
        <row r="1875">
          <cell r="B1875" t="str">
            <v>VT50B-REPCPU11</v>
          </cell>
          <cell r="C1875" t="str">
            <v>CPUﾘﾌﾟﾚｰｽ 1WAY-&gt;12WAY</v>
          </cell>
          <cell r="D1875" t="str">
            <v xml:space="preserve">VT500ﾖｳ CPUﾘﾌﾟﾚｰｽ 1WAY-&gt;12WAY </v>
          </cell>
          <cell r="E1875" t="str">
            <v>A</v>
          </cell>
          <cell r="F1875">
            <v>2</v>
          </cell>
          <cell r="G1875" t="str">
            <v/>
          </cell>
          <cell r="J1875" t="str">
            <v>合計</v>
          </cell>
          <cell r="K1875">
            <v>61094</v>
          </cell>
        </row>
        <row r="1876">
          <cell r="B1876" t="str">
            <v/>
          </cell>
          <cell r="G1876" t="str">
            <v>HT-3360-VT50B01</v>
          </cell>
          <cell r="H1876">
            <v>-1</v>
          </cell>
          <cell r="I1876">
            <v>323</v>
          </cell>
          <cell r="J1876" t="str">
            <v>VT500 1CPU ﾎﾝﾀｲ</v>
          </cell>
          <cell r="K1876">
            <v>-21315</v>
          </cell>
        </row>
        <row r="1877">
          <cell r="B1877" t="str">
            <v/>
          </cell>
          <cell r="G1877" t="str">
            <v>HT-3360-VT50B12</v>
          </cell>
          <cell r="H1877">
            <v>1</v>
          </cell>
          <cell r="I1877">
            <v>323</v>
          </cell>
          <cell r="J1877" t="str">
            <v>VT500 12CPU ﾎﾝﾀｲ</v>
          </cell>
          <cell r="K1877">
            <v>82409</v>
          </cell>
        </row>
        <row r="1878">
          <cell r="B1878" t="str">
            <v/>
          </cell>
          <cell r="G1878" t="str">
            <v/>
          </cell>
          <cell r="J1878" t="str">
            <v/>
          </cell>
        </row>
        <row r="1879">
          <cell r="B1879" t="str">
            <v>VT50C-REPCPU11</v>
          </cell>
          <cell r="C1879" t="str">
            <v>CPUﾘﾌﾟﾚｰｽ 1WAY-&gt;12WAY</v>
          </cell>
          <cell r="D1879" t="str">
            <v xml:space="preserve">VT500-3ﾖｳ CPUﾘﾌﾟﾚｰｽ 1WAY-&gt;12WAY </v>
          </cell>
          <cell r="E1879" t="str">
            <v>A</v>
          </cell>
          <cell r="F1879">
            <v>2</v>
          </cell>
          <cell r="G1879" t="str">
            <v/>
          </cell>
          <cell r="J1879" t="str">
            <v>合計</v>
          </cell>
          <cell r="K1879">
            <v>41272</v>
          </cell>
        </row>
        <row r="1880">
          <cell r="B1880" t="str">
            <v/>
          </cell>
          <cell r="G1880" t="str">
            <v>HT-3360-VT50C01</v>
          </cell>
          <cell r="H1880">
            <v>-1</v>
          </cell>
          <cell r="I1880">
            <v>323</v>
          </cell>
          <cell r="J1880" t="str">
            <v>VT500 1CPU ﾎﾝﾀｲ</v>
          </cell>
          <cell r="K1880">
            <v>-18312</v>
          </cell>
        </row>
        <row r="1881">
          <cell r="B1881" t="str">
            <v/>
          </cell>
          <cell r="G1881" t="str">
            <v>HT-3360-VT50C12</v>
          </cell>
          <cell r="H1881">
            <v>1</v>
          </cell>
          <cell r="I1881">
            <v>323</v>
          </cell>
          <cell r="J1881" t="str">
            <v>VT500 12CPU ﾎﾝﾀｲ</v>
          </cell>
          <cell r="K1881">
            <v>59584</v>
          </cell>
        </row>
        <row r="1882">
          <cell r="B1882" t="str">
            <v/>
          </cell>
          <cell r="G1882" t="str">
            <v/>
          </cell>
          <cell r="J1882" t="str">
            <v/>
          </cell>
        </row>
        <row r="1883">
          <cell r="B1883" t="str">
            <v>VT520-REPCPU1</v>
          </cell>
          <cell r="C1883" t="str">
            <v xml:space="preserve">CPUﾘﾌﾟﾚｰｽ 1WAY-&gt;2WAY  </v>
          </cell>
          <cell r="D1883" t="str">
            <v xml:space="preserve">VT520ﾖｳ CPUﾘﾌﾟﾚｰｽ 1WAY-&gt;2WAY  </v>
          </cell>
          <cell r="E1883" t="str">
            <v>A</v>
          </cell>
          <cell r="F1883">
            <v>2</v>
          </cell>
          <cell r="G1883" t="str">
            <v/>
          </cell>
          <cell r="J1883" t="str">
            <v>合計</v>
          </cell>
          <cell r="K1883">
            <v>5554</v>
          </cell>
        </row>
        <row r="1884">
          <cell r="B1884" t="str">
            <v/>
          </cell>
          <cell r="G1884" t="str">
            <v>HT-3360-VT52A01</v>
          </cell>
          <cell r="H1884">
            <v>-1</v>
          </cell>
          <cell r="I1884">
            <v>323</v>
          </cell>
          <cell r="J1884" t="str">
            <v>VT520 1CPU ﾎﾝﾀｲ</v>
          </cell>
          <cell r="K1884">
            <v>-23773</v>
          </cell>
        </row>
        <row r="1885">
          <cell r="B1885" t="str">
            <v/>
          </cell>
          <cell r="G1885" t="str">
            <v>HT-3360-VT52A02</v>
          </cell>
          <cell r="H1885">
            <v>1</v>
          </cell>
          <cell r="I1885">
            <v>323</v>
          </cell>
          <cell r="J1885" t="str">
            <v>VT520 2CPU ﾎﾝﾀｲ</v>
          </cell>
          <cell r="K1885">
            <v>29327</v>
          </cell>
        </row>
        <row r="1886">
          <cell r="B1886" t="str">
            <v/>
          </cell>
          <cell r="G1886" t="str">
            <v/>
          </cell>
          <cell r="J1886" t="str">
            <v/>
          </cell>
        </row>
        <row r="1887">
          <cell r="B1887" t="str">
            <v>VT52B-REPCPU1</v>
          </cell>
          <cell r="C1887" t="str">
            <v xml:space="preserve">CPUﾘﾌﾟﾚｰｽ 1WAY-&gt;2WAY  </v>
          </cell>
          <cell r="D1887" t="str">
            <v xml:space="preserve">VT520-2ﾖｳ CPUﾘﾌﾟﾚｰｽ 1WAY-&gt;2WAY  </v>
          </cell>
          <cell r="E1887" t="str">
            <v>A</v>
          </cell>
          <cell r="F1887">
            <v>2</v>
          </cell>
          <cell r="G1887" t="str">
            <v/>
          </cell>
          <cell r="J1887" t="str">
            <v>合計</v>
          </cell>
          <cell r="K1887">
            <v>3752</v>
          </cell>
        </row>
        <row r="1888">
          <cell r="B1888" t="str">
            <v/>
          </cell>
          <cell r="G1888" t="str">
            <v>HT-3360-VT52B01</v>
          </cell>
          <cell r="H1888">
            <v>-1</v>
          </cell>
          <cell r="I1888">
            <v>323</v>
          </cell>
          <cell r="J1888" t="str">
            <v>VT520 1CPU ﾎﾝﾀｲ</v>
          </cell>
          <cell r="K1888">
            <v>-18312</v>
          </cell>
        </row>
        <row r="1889">
          <cell r="B1889" t="str">
            <v/>
          </cell>
          <cell r="G1889" t="str">
            <v>HT-3360-VT52B02</v>
          </cell>
          <cell r="H1889">
            <v>1</v>
          </cell>
          <cell r="I1889">
            <v>323</v>
          </cell>
          <cell r="J1889" t="str">
            <v>VT520 2CPU ﾎﾝﾀｲ</v>
          </cell>
          <cell r="K1889">
            <v>22064</v>
          </cell>
        </row>
        <row r="1890">
          <cell r="B1890" t="str">
            <v/>
          </cell>
          <cell r="G1890" t="str">
            <v/>
          </cell>
          <cell r="J1890" t="str">
            <v/>
          </cell>
        </row>
        <row r="1891">
          <cell r="B1891" t="str">
            <v>VT520-REPCPU2</v>
          </cell>
          <cell r="C1891" t="str">
            <v>CPUﾘﾌﾟﾚｰｽ 1WAY-&gt;3WAY</v>
          </cell>
          <cell r="D1891" t="str">
            <v xml:space="preserve">VT520ﾖｳ CPUﾘﾌﾟﾚｰｽ 1WAY-&gt;3WAY  </v>
          </cell>
          <cell r="E1891" t="str">
            <v>A</v>
          </cell>
          <cell r="F1891">
            <v>2</v>
          </cell>
          <cell r="G1891" t="str">
            <v/>
          </cell>
          <cell r="J1891" t="str">
            <v>合計</v>
          </cell>
          <cell r="K1891">
            <v>11108</v>
          </cell>
        </row>
        <row r="1892">
          <cell r="B1892" t="str">
            <v/>
          </cell>
          <cell r="G1892" t="str">
            <v>HT-3360-VT52A01</v>
          </cell>
          <cell r="H1892">
            <v>-1</v>
          </cell>
          <cell r="I1892">
            <v>323</v>
          </cell>
          <cell r="J1892" t="str">
            <v>VT520 1CPU ﾎﾝﾀｲ</v>
          </cell>
          <cell r="K1892">
            <v>-23773</v>
          </cell>
        </row>
        <row r="1893">
          <cell r="B1893" t="str">
            <v/>
          </cell>
          <cell r="G1893" t="str">
            <v>HT-3360-VT52A03</v>
          </cell>
          <cell r="H1893">
            <v>1</v>
          </cell>
          <cell r="I1893">
            <v>323</v>
          </cell>
          <cell r="J1893" t="str">
            <v>VT520 3CPU ﾎﾝﾀｲ</v>
          </cell>
          <cell r="K1893">
            <v>34881</v>
          </cell>
        </row>
        <row r="1894">
          <cell r="B1894" t="str">
            <v/>
          </cell>
          <cell r="G1894" t="str">
            <v/>
          </cell>
          <cell r="J1894" t="str">
            <v/>
          </cell>
        </row>
        <row r="1895">
          <cell r="B1895" t="str">
            <v>VT52B-REPCPU2</v>
          </cell>
          <cell r="C1895" t="str">
            <v>CPUﾘﾌﾟﾚｰｽ 1WAY-&gt;3WAY</v>
          </cell>
          <cell r="D1895" t="str">
            <v xml:space="preserve">VT520-2ﾖｳ CPUﾘﾌﾟﾚｰｽ 1WAY-&gt;3WAY  </v>
          </cell>
          <cell r="E1895" t="str">
            <v>A</v>
          </cell>
          <cell r="F1895">
            <v>2</v>
          </cell>
          <cell r="G1895" t="str">
            <v/>
          </cell>
          <cell r="J1895" t="str">
            <v>合計</v>
          </cell>
          <cell r="K1895">
            <v>7504</v>
          </cell>
        </row>
        <row r="1896">
          <cell r="B1896" t="str">
            <v/>
          </cell>
          <cell r="G1896" t="str">
            <v>HT-3360-VT52B01</v>
          </cell>
          <cell r="H1896">
            <v>-1</v>
          </cell>
          <cell r="I1896">
            <v>323</v>
          </cell>
          <cell r="J1896" t="str">
            <v>VT520 1CPU ﾎﾝﾀｲ</v>
          </cell>
          <cell r="K1896">
            <v>-18312</v>
          </cell>
        </row>
        <row r="1897">
          <cell r="B1897" t="str">
            <v/>
          </cell>
          <cell r="G1897" t="str">
            <v>HT-3360-VT52B03</v>
          </cell>
          <cell r="H1897">
            <v>1</v>
          </cell>
          <cell r="I1897">
            <v>323</v>
          </cell>
          <cell r="J1897" t="str">
            <v>VT520 3CPU ﾎﾝﾀｲ</v>
          </cell>
          <cell r="K1897">
            <v>25816</v>
          </cell>
        </row>
        <row r="1898">
          <cell r="B1898" t="str">
            <v/>
          </cell>
          <cell r="G1898" t="str">
            <v/>
          </cell>
          <cell r="J1898" t="str">
            <v/>
          </cell>
        </row>
        <row r="1899">
          <cell r="B1899" t="str">
            <v>VT520-REPCPU3</v>
          </cell>
          <cell r="C1899" t="str">
            <v>CPUﾘﾌﾟﾚｰｽ 1WAY-&gt;4WAY</v>
          </cell>
          <cell r="D1899" t="str">
            <v xml:space="preserve">VT520ﾖｳ CPUﾘﾌﾟﾚｰｽ 1WAY-&gt;4WAY  </v>
          </cell>
          <cell r="E1899" t="str">
            <v>A</v>
          </cell>
          <cell r="F1899">
            <v>2</v>
          </cell>
          <cell r="G1899" t="str">
            <v/>
          </cell>
          <cell r="J1899" t="str">
            <v>合計</v>
          </cell>
          <cell r="K1899">
            <v>16662</v>
          </cell>
        </row>
        <row r="1900">
          <cell r="B1900" t="str">
            <v/>
          </cell>
          <cell r="G1900" t="str">
            <v>HT-3360-VT52A01</v>
          </cell>
          <cell r="H1900">
            <v>-1</v>
          </cell>
          <cell r="I1900">
            <v>323</v>
          </cell>
          <cell r="J1900" t="str">
            <v>VT520 1CPU ﾎﾝﾀｲ</v>
          </cell>
          <cell r="K1900">
            <v>-23773</v>
          </cell>
        </row>
        <row r="1901">
          <cell r="B1901" t="str">
            <v/>
          </cell>
          <cell r="G1901" t="str">
            <v>HT-3360-VT52A04</v>
          </cell>
          <cell r="H1901">
            <v>1</v>
          </cell>
          <cell r="I1901">
            <v>323</v>
          </cell>
          <cell r="J1901" t="str">
            <v>VT520 4CPU ﾎﾝﾀｲ</v>
          </cell>
          <cell r="K1901">
            <v>40435</v>
          </cell>
        </row>
        <row r="1902">
          <cell r="B1902" t="str">
            <v/>
          </cell>
          <cell r="G1902" t="str">
            <v/>
          </cell>
          <cell r="J1902" t="str">
            <v/>
          </cell>
        </row>
        <row r="1903">
          <cell r="B1903" t="str">
            <v>VT52B-REPCPU3</v>
          </cell>
          <cell r="C1903" t="str">
            <v>CPUﾘﾌﾟﾚｰｽ 1WAY-&gt;4WAY</v>
          </cell>
          <cell r="D1903" t="str">
            <v xml:space="preserve">VT520-2ﾖｳ CPUﾘﾌﾟﾚｰｽ 1WAY-&gt;4WAY  </v>
          </cell>
          <cell r="E1903" t="str">
            <v>A</v>
          </cell>
          <cell r="F1903">
            <v>2</v>
          </cell>
          <cell r="G1903" t="str">
            <v/>
          </cell>
          <cell r="J1903" t="str">
            <v>合計</v>
          </cell>
          <cell r="K1903">
            <v>11256</v>
          </cell>
        </row>
        <row r="1904">
          <cell r="B1904" t="str">
            <v/>
          </cell>
          <cell r="G1904" t="str">
            <v>HT-3360-VT52B01</v>
          </cell>
          <cell r="H1904">
            <v>-1</v>
          </cell>
          <cell r="I1904">
            <v>323</v>
          </cell>
          <cell r="J1904" t="str">
            <v>VT520 1CPU ﾎﾝﾀｲ</v>
          </cell>
          <cell r="K1904">
            <v>-18312</v>
          </cell>
        </row>
        <row r="1905">
          <cell r="B1905" t="str">
            <v/>
          </cell>
          <cell r="G1905" t="str">
            <v>HT-3360-VT52B04</v>
          </cell>
          <cell r="H1905">
            <v>1</v>
          </cell>
          <cell r="I1905">
            <v>323</v>
          </cell>
          <cell r="J1905" t="str">
            <v>VT520 4CPU ﾎﾝﾀｲ</v>
          </cell>
          <cell r="K1905">
            <v>29568</v>
          </cell>
        </row>
        <row r="1906">
          <cell r="B1906" t="str">
            <v/>
          </cell>
          <cell r="G1906" t="str">
            <v/>
          </cell>
          <cell r="J1906" t="str">
            <v/>
          </cell>
        </row>
        <row r="1907">
          <cell r="B1907" t="str">
            <v>VT520-REPCPU4</v>
          </cell>
          <cell r="C1907" t="str">
            <v>CPUﾘﾌﾟﾚｰｽ 1WAY-&gt;5WAY</v>
          </cell>
          <cell r="D1907" t="str">
            <v xml:space="preserve">VT520ﾖｳ CPUﾘﾌﾟﾚｰｽ 1WAY-&gt;5WAY  </v>
          </cell>
          <cell r="E1907" t="str">
            <v>A</v>
          </cell>
          <cell r="F1907">
            <v>2</v>
          </cell>
          <cell r="G1907" t="str">
            <v/>
          </cell>
          <cell r="J1907" t="str">
            <v>合計</v>
          </cell>
          <cell r="K1907">
            <v>22216</v>
          </cell>
        </row>
        <row r="1908">
          <cell r="B1908" t="str">
            <v/>
          </cell>
          <cell r="G1908" t="str">
            <v>HT-3360-VT52A01</v>
          </cell>
          <cell r="H1908">
            <v>-1</v>
          </cell>
          <cell r="I1908">
            <v>323</v>
          </cell>
          <cell r="J1908" t="str">
            <v>VT520 1CPU ﾎﾝﾀｲ</v>
          </cell>
          <cell r="K1908">
            <v>-23773</v>
          </cell>
        </row>
        <row r="1909">
          <cell r="B1909" t="str">
            <v/>
          </cell>
          <cell r="G1909" t="str">
            <v>HT-3360-VT52A05</v>
          </cell>
          <cell r="H1909">
            <v>1</v>
          </cell>
          <cell r="I1909">
            <v>323</v>
          </cell>
          <cell r="J1909" t="str">
            <v>VT520 5CPU ﾎﾝﾀｲ</v>
          </cell>
          <cell r="K1909">
            <v>45989</v>
          </cell>
        </row>
        <row r="1910">
          <cell r="B1910" t="str">
            <v/>
          </cell>
          <cell r="G1910" t="str">
            <v/>
          </cell>
          <cell r="J1910" t="str">
            <v/>
          </cell>
        </row>
        <row r="1911">
          <cell r="B1911" t="str">
            <v>VT52B-REPCPU4</v>
          </cell>
          <cell r="C1911" t="str">
            <v>CPUﾘﾌﾟﾚｰｽ 1WAY-&gt;5WAY</v>
          </cell>
          <cell r="D1911" t="str">
            <v xml:space="preserve">VT520-2ﾖｳ CPUﾘﾌﾟﾚｰｽ 1WAY-&gt;5WAY  </v>
          </cell>
          <cell r="E1911" t="str">
            <v>A</v>
          </cell>
          <cell r="F1911">
            <v>2</v>
          </cell>
          <cell r="G1911" t="str">
            <v/>
          </cell>
          <cell r="J1911" t="str">
            <v>合計</v>
          </cell>
          <cell r="K1911">
            <v>15008</v>
          </cell>
        </row>
        <row r="1912">
          <cell r="B1912" t="str">
            <v/>
          </cell>
          <cell r="G1912" t="str">
            <v>HT-3360-VT52B01</v>
          </cell>
          <cell r="H1912">
            <v>-1</v>
          </cell>
          <cell r="I1912">
            <v>323</v>
          </cell>
          <cell r="J1912" t="str">
            <v>VT520 1CPU ﾎﾝﾀｲ</v>
          </cell>
          <cell r="K1912">
            <v>-18312</v>
          </cell>
        </row>
        <row r="1913">
          <cell r="B1913" t="str">
            <v/>
          </cell>
          <cell r="G1913" t="str">
            <v>HT-3360-VT52B05</v>
          </cell>
          <cell r="H1913">
            <v>1</v>
          </cell>
          <cell r="I1913">
            <v>323</v>
          </cell>
          <cell r="J1913" t="str">
            <v>VT520 5CPU ﾎﾝﾀｲ</v>
          </cell>
          <cell r="K1913">
            <v>33320</v>
          </cell>
        </row>
        <row r="1914">
          <cell r="B1914" t="str">
            <v/>
          </cell>
          <cell r="G1914" t="str">
            <v/>
          </cell>
          <cell r="J1914" t="str">
            <v/>
          </cell>
        </row>
        <row r="1915">
          <cell r="B1915" t="str">
            <v>VT520-REPCPU5</v>
          </cell>
          <cell r="C1915" t="str">
            <v>CPUﾘﾌﾟﾚｰｽ 1WAY-&gt;6WAY</v>
          </cell>
          <cell r="D1915" t="str">
            <v xml:space="preserve">VT520ﾖｳ CPUﾘﾌﾟﾚｰｽ 1WAY-&gt;6WAY  </v>
          </cell>
          <cell r="E1915" t="str">
            <v>A</v>
          </cell>
          <cell r="F1915">
            <v>2</v>
          </cell>
          <cell r="G1915" t="str">
            <v/>
          </cell>
          <cell r="J1915" t="str">
            <v>合計</v>
          </cell>
          <cell r="K1915">
            <v>27770</v>
          </cell>
        </row>
        <row r="1916">
          <cell r="B1916" t="str">
            <v/>
          </cell>
          <cell r="G1916" t="str">
            <v>HT-3360-VT52A01</v>
          </cell>
          <cell r="H1916">
            <v>-1</v>
          </cell>
          <cell r="I1916">
            <v>323</v>
          </cell>
          <cell r="J1916" t="str">
            <v>VT520 1CPU ﾎﾝﾀｲ</v>
          </cell>
          <cell r="K1916">
            <v>-23773</v>
          </cell>
        </row>
        <row r="1917">
          <cell r="B1917" t="str">
            <v/>
          </cell>
          <cell r="G1917" t="str">
            <v>HT-3360-VT52A06</v>
          </cell>
          <cell r="H1917">
            <v>1</v>
          </cell>
          <cell r="I1917">
            <v>323</v>
          </cell>
          <cell r="J1917" t="str">
            <v>VT520 6CPU ﾎﾝﾀｲ</v>
          </cell>
          <cell r="K1917">
            <v>51543</v>
          </cell>
        </row>
        <row r="1918">
          <cell r="B1918" t="str">
            <v/>
          </cell>
          <cell r="G1918" t="str">
            <v/>
          </cell>
          <cell r="J1918" t="str">
            <v/>
          </cell>
        </row>
        <row r="1919">
          <cell r="B1919" t="str">
            <v>VT52B-REPCPU5</v>
          </cell>
          <cell r="C1919" t="str">
            <v>CPUﾘﾌﾟﾚｰｽ 1WAY-&gt;6WAY</v>
          </cell>
          <cell r="D1919" t="str">
            <v xml:space="preserve">VT520-2ﾖｳ CPUﾘﾌﾟﾚｰｽ 1WAY-&gt;6WAY  </v>
          </cell>
          <cell r="E1919" t="str">
            <v>A</v>
          </cell>
          <cell r="F1919">
            <v>2</v>
          </cell>
          <cell r="G1919" t="str">
            <v/>
          </cell>
          <cell r="J1919" t="str">
            <v>合計</v>
          </cell>
          <cell r="K1919">
            <v>18760</v>
          </cell>
        </row>
        <row r="1920">
          <cell r="B1920" t="str">
            <v/>
          </cell>
          <cell r="G1920" t="str">
            <v>HT-3360-VT52B01</v>
          </cell>
          <cell r="H1920">
            <v>-1</v>
          </cell>
          <cell r="I1920">
            <v>323</v>
          </cell>
          <cell r="J1920" t="str">
            <v>VT520 1CPU ﾎﾝﾀｲ</v>
          </cell>
          <cell r="K1920">
            <v>-18312</v>
          </cell>
        </row>
        <row r="1921">
          <cell r="B1921" t="str">
            <v/>
          </cell>
          <cell r="G1921" t="str">
            <v>HT-3360-VT52B06</v>
          </cell>
          <cell r="H1921">
            <v>1</v>
          </cell>
          <cell r="I1921">
            <v>323</v>
          </cell>
          <cell r="J1921" t="str">
            <v>VT520 6CPU ﾎﾝﾀｲ</v>
          </cell>
          <cell r="K1921">
            <v>37072</v>
          </cell>
        </row>
        <row r="1922">
          <cell r="B1922" t="str">
            <v/>
          </cell>
          <cell r="G1922" t="str">
            <v/>
          </cell>
          <cell r="J1922" t="str">
            <v/>
          </cell>
        </row>
        <row r="1923">
          <cell r="B1923" t="str">
            <v>VT520-REPCPU6</v>
          </cell>
          <cell r="C1923" t="str">
            <v>CPUﾘﾌﾟﾚｰｽ 1WAY-&gt;7WAY</v>
          </cell>
          <cell r="D1923" t="str">
            <v xml:space="preserve">VT520ﾖｳ CPUﾘﾌﾟﾚｰｽ 1WAY-&gt;7WAY  </v>
          </cell>
          <cell r="E1923" t="str">
            <v>A</v>
          </cell>
          <cell r="F1923">
            <v>2</v>
          </cell>
          <cell r="G1923" t="str">
            <v/>
          </cell>
          <cell r="J1923" t="str">
            <v>合計</v>
          </cell>
          <cell r="K1923">
            <v>33324</v>
          </cell>
        </row>
        <row r="1924">
          <cell r="B1924" t="str">
            <v/>
          </cell>
          <cell r="G1924" t="str">
            <v>HT-3360-VT52A01</v>
          </cell>
          <cell r="H1924">
            <v>-1</v>
          </cell>
          <cell r="I1924">
            <v>323</v>
          </cell>
          <cell r="J1924" t="str">
            <v>VT520 1CPU ﾎﾝﾀｲ</v>
          </cell>
          <cell r="K1924">
            <v>-23773</v>
          </cell>
        </row>
        <row r="1925">
          <cell r="B1925" t="str">
            <v/>
          </cell>
          <cell r="G1925" t="str">
            <v>HT-3360-VT52A07</v>
          </cell>
          <cell r="H1925">
            <v>1</v>
          </cell>
          <cell r="I1925">
            <v>323</v>
          </cell>
          <cell r="J1925" t="str">
            <v>VT520 7CPU ﾎﾝﾀｲ</v>
          </cell>
          <cell r="K1925">
            <v>57097</v>
          </cell>
        </row>
        <row r="1926">
          <cell r="B1926" t="str">
            <v/>
          </cell>
          <cell r="G1926" t="str">
            <v/>
          </cell>
          <cell r="J1926" t="str">
            <v/>
          </cell>
        </row>
        <row r="1927">
          <cell r="B1927" t="str">
            <v>VT52B-REPCPU6</v>
          </cell>
          <cell r="C1927" t="str">
            <v>CPUﾘﾌﾟﾚｰｽ 1WAY-&gt;7WAY</v>
          </cell>
          <cell r="D1927" t="str">
            <v xml:space="preserve">VT520-2ﾖｳ CPUﾘﾌﾟﾚｰｽ 1WAY-&gt;7WAY  </v>
          </cell>
          <cell r="E1927" t="str">
            <v>A</v>
          </cell>
          <cell r="F1927">
            <v>2</v>
          </cell>
          <cell r="G1927" t="str">
            <v/>
          </cell>
          <cell r="J1927" t="str">
            <v>合計</v>
          </cell>
          <cell r="K1927">
            <v>22512</v>
          </cell>
        </row>
        <row r="1928">
          <cell r="B1928" t="str">
            <v/>
          </cell>
          <cell r="G1928" t="str">
            <v>HT-3360-VT52B01</v>
          </cell>
          <cell r="H1928">
            <v>-1</v>
          </cell>
          <cell r="I1928">
            <v>323</v>
          </cell>
          <cell r="J1928" t="str">
            <v>VT520 1CPU ﾎﾝﾀｲ</v>
          </cell>
          <cell r="K1928">
            <v>-18312</v>
          </cell>
        </row>
        <row r="1929">
          <cell r="B1929" t="str">
            <v/>
          </cell>
          <cell r="G1929" t="str">
            <v>HT-3360-VT52B07</v>
          </cell>
          <cell r="H1929">
            <v>1</v>
          </cell>
          <cell r="I1929">
            <v>323</v>
          </cell>
          <cell r="J1929" t="str">
            <v>VT520 7CPU ﾎﾝﾀｲ</v>
          </cell>
          <cell r="K1929">
            <v>40824</v>
          </cell>
        </row>
        <row r="1930">
          <cell r="B1930" t="str">
            <v/>
          </cell>
          <cell r="G1930" t="str">
            <v/>
          </cell>
          <cell r="J1930" t="str">
            <v/>
          </cell>
        </row>
        <row r="1931">
          <cell r="B1931" t="str">
            <v>VT520-REPCPU7</v>
          </cell>
          <cell r="C1931" t="str">
            <v>CPUﾘﾌﾟﾚｰｽ 1WAY-&gt;8WAY</v>
          </cell>
          <cell r="D1931" t="str">
            <v xml:space="preserve">VT520ﾖｳ CPUﾘﾌﾟﾚｰｽ 1WAY-&gt;8WAY  </v>
          </cell>
          <cell r="E1931" t="str">
            <v>A</v>
          </cell>
          <cell r="F1931">
            <v>2</v>
          </cell>
          <cell r="G1931" t="str">
            <v/>
          </cell>
          <cell r="J1931" t="str">
            <v>合計</v>
          </cell>
          <cell r="K1931">
            <v>38878</v>
          </cell>
        </row>
        <row r="1932">
          <cell r="B1932" t="str">
            <v/>
          </cell>
          <cell r="G1932" t="str">
            <v>HT-3360-VT52A01</v>
          </cell>
          <cell r="H1932">
            <v>-1</v>
          </cell>
          <cell r="I1932">
            <v>323</v>
          </cell>
          <cell r="J1932" t="str">
            <v>VT520 1CPU ﾎﾝﾀｲ</v>
          </cell>
          <cell r="K1932">
            <v>-23773</v>
          </cell>
        </row>
        <row r="1933">
          <cell r="B1933" t="str">
            <v/>
          </cell>
          <cell r="G1933" t="str">
            <v>HT-3360-VT52A08</v>
          </cell>
          <cell r="H1933">
            <v>1</v>
          </cell>
          <cell r="I1933">
            <v>323</v>
          </cell>
          <cell r="J1933" t="str">
            <v>VT520 8CPU ﾎﾝﾀｲ</v>
          </cell>
          <cell r="K1933">
            <v>62651</v>
          </cell>
        </row>
        <row r="1934">
          <cell r="B1934" t="str">
            <v/>
          </cell>
          <cell r="G1934" t="str">
            <v/>
          </cell>
          <cell r="J1934" t="str">
            <v/>
          </cell>
        </row>
        <row r="1935">
          <cell r="B1935" t="str">
            <v>VT52B-REPCPU7</v>
          </cell>
          <cell r="C1935" t="str">
            <v>CPUﾘﾌﾟﾚｰｽ 1WAY-&gt;8WAY</v>
          </cell>
          <cell r="D1935" t="str">
            <v xml:space="preserve">VT520-2ﾖｳ CPUﾘﾌﾟﾚｰｽ 1WAY-&gt;8WAY  </v>
          </cell>
          <cell r="E1935" t="str">
            <v>A</v>
          </cell>
          <cell r="F1935">
            <v>2</v>
          </cell>
          <cell r="G1935" t="str">
            <v/>
          </cell>
          <cell r="J1935" t="str">
            <v>合計</v>
          </cell>
          <cell r="K1935">
            <v>26264</v>
          </cell>
        </row>
        <row r="1936">
          <cell r="B1936" t="str">
            <v/>
          </cell>
          <cell r="G1936" t="str">
            <v>HT-3360-VT52B01</v>
          </cell>
          <cell r="H1936">
            <v>-1</v>
          </cell>
          <cell r="I1936">
            <v>323</v>
          </cell>
          <cell r="J1936" t="str">
            <v>VT520 1CPU ﾎﾝﾀｲ</v>
          </cell>
          <cell r="K1936">
            <v>-18312</v>
          </cell>
        </row>
        <row r="1937">
          <cell r="B1937" t="str">
            <v/>
          </cell>
          <cell r="G1937" t="str">
            <v>HT-3360-VT52B08</v>
          </cell>
          <cell r="H1937">
            <v>1</v>
          </cell>
          <cell r="I1937">
            <v>323</v>
          </cell>
          <cell r="J1937" t="str">
            <v>VT520 8CPU ﾎﾝﾀｲ</v>
          </cell>
          <cell r="K1937">
            <v>44576</v>
          </cell>
        </row>
        <row r="1938">
          <cell r="B1938" t="str">
            <v/>
          </cell>
          <cell r="G1938" t="str">
            <v/>
          </cell>
          <cell r="J1938" t="str">
            <v/>
          </cell>
        </row>
        <row r="1939">
          <cell r="B1939" t="str">
            <v>VT520-REPCPU8</v>
          </cell>
          <cell r="C1939" t="str">
            <v>CPUﾘﾌﾟﾚｰｽ 1WAY-&gt;9WAY</v>
          </cell>
          <cell r="D1939" t="str">
            <v xml:space="preserve">VT520ﾖｳ CPUﾘﾌﾟﾚｰｽ 1WAY-&gt;9WAY  </v>
          </cell>
          <cell r="E1939" t="str">
            <v>A</v>
          </cell>
          <cell r="F1939">
            <v>2</v>
          </cell>
          <cell r="G1939" t="str">
            <v/>
          </cell>
          <cell r="J1939" t="str">
            <v>合計</v>
          </cell>
          <cell r="K1939">
            <v>44432</v>
          </cell>
        </row>
        <row r="1940">
          <cell r="B1940" t="str">
            <v/>
          </cell>
          <cell r="G1940" t="str">
            <v>HT-3360-VT52A01</v>
          </cell>
          <cell r="H1940">
            <v>-1</v>
          </cell>
          <cell r="I1940">
            <v>323</v>
          </cell>
          <cell r="J1940" t="str">
            <v>VT520 1CPU ﾎﾝﾀｲ</v>
          </cell>
          <cell r="K1940">
            <v>-23773</v>
          </cell>
        </row>
        <row r="1941">
          <cell r="B1941" t="str">
            <v/>
          </cell>
          <cell r="G1941" t="str">
            <v>HT-3360-VT52A09</v>
          </cell>
          <cell r="H1941">
            <v>1</v>
          </cell>
          <cell r="I1941">
            <v>323</v>
          </cell>
          <cell r="J1941" t="str">
            <v>VT520 9CPU ﾎﾝﾀｲ</v>
          </cell>
          <cell r="K1941">
            <v>68205</v>
          </cell>
        </row>
        <row r="1942">
          <cell r="B1942" t="str">
            <v/>
          </cell>
          <cell r="G1942" t="str">
            <v/>
          </cell>
          <cell r="J1942" t="str">
            <v/>
          </cell>
        </row>
        <row r="1943">
          <cell r="B1943" t="str">
            <v>VT52B-REPCPU8</v>
          </cell>
          <cell r="C1943" t="str">
            <v>CPUﾘﾌﾟﾚｰｽ 1WAY-&gt;9WAY</v>
          </cell>
          <cell r="D1943" t="str">
            <v xml:space="preserve">VT520-2ﾖｳ CPUﾘﾌﾟﾚｰｽ 1WAY-&gt;9WAY  </v>
          </cell>
          <cell r="E1943" t="str">
            <v>A</v>
          </cell>
          <cell r="F1943">
            <v>2</v>
          </cell>
          <cell r="G1943" t="str">
            <v/>
          </cell>
          <cell r="J1943" t="str">
            <v>合計</v>
          </cell>
          <cell r="K1943">
            <v>30016</v>
          </cell>
        </row>
        <row r="1944">
          <cell r="B1944" t="str">
            <v/>
          </cell>
          <cell r="G1944" t="str">
            <v>HT-3360-VT52B01</v>
          </cell>
          <cell r="H1944">
            <v>-1</v>
          </cell>
          <cell r="I1944">
            <v>323</v>
          </cell>
          <cell r="J1944" t="str">
            <v>VT520 1CPU ﾎﾝﾀｲ</v>
          </cell>
          <cell r="K1944">
            <v>-18312</v>
          </cell>
        </row>
        <row r="1945">
          <cell r="B1945" t="str">
            <v/>
          </cell>
          <cell r="G1945" t="str">
            <v>HT-3360-VT52B09</v>
          </cell>
          <cell r="H1945">
            <v>1</v>
          </cell>
          <cell r="I1945">
            <v>323</v>
          </cell>
          <cell r="J1945" t="str">
            <v>VT520 9CPU ﾎﾝﾀｲ</v>
          </cell>
          <cell r="K1945">
            <v>48328</v>
          </cell>
        </row>
        <row r="1946">
          <cell r="B1946" t="str">
            <v/>
          </cell>
          <cell r="G1946" t="str">
            <v/>
          </cell>
          <cell r="J1946" t="str">
            <v/>
          </cell>
        </row>
        <row r="1947">
          <cell r="B1947" t="str">
            <v>VT520-REPCPU9</v>
          </cell>
          <cell r="C1947" t="str">
            <v>CPUﾘﾌﾟﾚｰｽ 1WAY-&gt;10WAY</v>
          </cell>
          <cell r="D1947" t="str">
            <v xml:space="preserve">VT520ﾖｳ CPUﾘﾌﾟﾚｰｽ 1WAY-&gt;10WAY </v>
          </cell>
          <cell r="E1947" t="str">
            <v>A</v>
          </cell>
          <cell r="F1947">
            <v>2</v>
          </cell>
          <cell r="G1947" t="str">
            <v/>
          </cell>
          <cell r="J1947" t="str">
            <v>合計</v>
          </cell>
          <cell r="K1947">
            <v>49986</v>
          </cell>
        </row>
        <row r="1948">
          <cell r="B1948" t="str">
            <v/>
          </cell>
          <cell r="G1948" t="str">
            <v>HT-3360-VT52A01</v>
          </cell>
          <cell r="H1948">
            <v>-1</v>
          </cell>
          <cell r="I1948">
            <v>323</v>
          </cell>
          <cell r="J1948" t="str">
            <v>VT520 1CPU ﾎﾝﾀｲ</v>
          </cell>
          <cell r="K1948">
            <v>-23773</v>
          </cell>
        </row>
        <row r="1949">
          <cell r="B1949" t="str">
            <v/>
          </cell>
          <cell r="G1949" t="str">
            <v>HT-3360-VT52A10</v>
          </cell>
          <cell r="H1949">
            <v>1</v>
          </cell>
          <cell r="I1949">
            <v>323</v>
          </cell>
          <cell r="J1949" t="str">
            <v>VT520 10CPU ﾎﾝﾀｲ</v>
          </cell>
          <cell r="K1949">
            <v>73759</v>
          </cell>
        </row>
        <row r="1950">
          <cell r="B1950" t="str">
            <v/>
          </cell>
          <cell r="G1950" t="str">
            <v/>
          </cell>
          <cell r="J1950" t="str">
            <v/>
          </cell>
        </row>
        <row r="1951">
          <cell r="B1951" t="str">
            <v>VT52B-REPCPU9</v>
          </cell>
          <cell r="C1951" t="str">
            <v>CPUﾘﾌﾟﾚｰｽ 1WAY-&gt;10WAY</v>
          </cell>
          <cell r="D1951" t="str">
            <v xml:space="preserve">VT520-2ﾖｳ CPUﾘﾌﾟﾚｰｽ 1WAY-&gt;10WAY </v>
          </cell>
          <cell r="E1951" t="str">
            <v>A</v>
          </cell>
          <cell r="F1951">
            <v>2</v>
          </cell>
          <cell r="G1951" t="str">
            <v/>
          </cell>
          <cell r="J1951" t="str">
            <v>合計</v>
          </cell>
          <cell r="K1951">
            <v>33768</v>
          </cell>
        </row>
        <row r="1952">
          <cell r="B1952" t="str">
            <v/>
          </cell>
          <cell r="G1952" t="str">
            <v>HT-3360-VT52B01</v>
          </cell>
          <cell r="H1952">
            <v>-1</v>
          </cell>
          <cell r="I1952">
            <v>323</v>
          </cell>
          <cell r="J1952" t="str">
            <v>VT520 1CPU ﾎﾝﾀｲ</v>
          </cell>
          <cell r="K1952">
            <v>-18312</v>
          </cell>
        </row>
        <row r="1953">
          <cell r="B1953" t="str">
            <v/>
          </cell>
          <cell r="G1953" t="str">
            <v>HT-3360-VT52B10</v>
          </cell>
          <cell r="H1953">
            <v>1</v>
          </cell>
          <cell r="I1953">
            <v>323</v>
          </cell>
          <cell r="J1953" t="str">
            <v>VT520 10CPU ﾎﾝﾀｲ</v>
          </cell>
          <cell r="K1953">
            <v>52080</v>
          </cell>
        </row>
        <row r="1954">
          <cell r="B1954" t="str">
            <v/>
          </cell>
          <cell r="G1954" t="str">
            <v/>
          </cell>
          <cell r="J1954" t="str">
            <v/>
          </cell>
        </row>
        <row r="1955">
          <cell r="B1955" t="str">
            <v>VT520-REPCPU10</v>
          </cell>
          <cell r="C1955" t="str">
            <v>CPUﾘﾌﾟﾚｰｽ 1WAY-&gt;11WAY</v>
          </cell>
          <cell r="D1955" t="str">
            <v xml:space="preserve">VT520ﾖｳ CPUﾘﾌﾟﾚｰｽ 1WAY-&gt;11WAY </v>
          </cell>
          <cell r="E1955" t="str">
            <v>A</v>
          </cell>
          <cell r="F1955">
            <v>2</v>
          </cell>
          <cell r="G1955" t="str">
            <v/>
          </cell>
          <cell r="J1955" t="str">
            <v>合計</v>
          </cell>
          <cell r="K1955">
            <v>55540</v>
          </cell>
        </row>
        <row r="1956">
          <cell r="B1956" t="str">
            <v/>
          </cell>
          <cell r="G1956" t="str">
            <v>HT-3360-VT52A01</v>
          </cell>
          <cell r="H1956">
            <v>-1</v>
          </cell>
          <cell r="I1956">
            <v>323</v>
          </cell>
          <cell r="J1956" t="str">
            <v>VT520 1CPU ﾎﾝﾀｲ</v>
          </cell>
          <cell r="K1956">
            <v>-23773</v>
          </cell>
        </row>
        <row r="1957">
          <cell r="B1957" t="str">
            <v/>
          </cell>
          <cell r="G1957" t="str">
            <v>HT-3360-VT52A11</v>
          </cell>
          <cell r="H1957">
            <v>1</v>
          </cell>
          <cell r="I1957">
            <v>323</v>
          </cell>
          <cell r="J1957" t="str">
            <v>VT520 11CPU ﾎﾝﾀｲ</v>
          </cell>
          <cell r="K1957">
            <v>79313</v>
          </cell>
        </row>
        <row r="1958">
          <cell r="B1958" t="str">
            <v/>
          </cell>
          <cell r="G1958" t="str">
            <v/>
          </cell>
          <cell r="J1958" t="str">
            <v/>
          </cell>
        </row>
        <row r="1959">
          <cell r="B1959" t="str">
            <v>VT52B-REPCPU10</v>
          </cell>
          <cell r="C1959" t="str">
            <v>CPUﾘﾌﾟﾚｰｽ 1WAY-&gt;11WAY</v>
          </cell>
          <cell r="D1959" t="str">
            <v xml:space="preserve">VT520-2ﾖｳ CPUﾘﾌﾟﾚｰｽ 1WAY-&gt;11WAY </v>
          </cell>
          <cell r="E1959" t="str">
            <v>A</v>
          </cell>
          <cell r="F1959">
            <v>2</v>
          </cell>
          <cell r="G1959" t="str">
            <v/>
          </cell>
          <cell r="J1959" t="str">
            <v>合計</v>
          </cell>
          <cell r="K1959">
            <v>37520</v>
          </cell>
        </row>
        <row r="1960">
          <cell r="B1960" t="str">
            <v/>
          </cell>
          <cell r="G1960" t="str">
            <v>HT-3360-VT52B01</v>
          </cell>
          <cell r="H1960">
            <v>-1</v>
          </cell>
          <cell r="I1960">
            <v>323</v>
          </cell>
          <cell r="J1960" t="str">
            <v>VT520 1CPU ﾎﾝﾀｲ</v>
          </cell>
          <cell r="K1960">
            <v>-18312</v>
          </cell>
        </row>
        <row r="1961">
          <cell r="B1961" t="str">
            <v/>
          </cell>
          <cell r="G1961" t="str">
            <v>HT-3360-VT52B11</v>
          </cell>
          <cell r="H1961">
            <v>1</v>
          </cell>
          <cell r="I1961">
            <v>323</v>
          </cell>
          <cell r="J1961" t="str">
            <v>VT520 11CPU ﾎﾝﾀｲ</v>
          </cell>
          <cell r="K1961">
            <v>55832</v>
          </cell>
        </row>
        <row r="1962">
          <cell r="B1962" t="str">
            <v/>
          </cell>
          <cell r="G1962" t="str">
            <v/>
          </cell>
          <cell r="J1962" t="str">
            <v/>
          </cell>
        </row>
        <row r="1963">
          <cell r="B1963" t="str">
            <v>VT520-REPCPU11</v>
          </cell>
          <cell r="C1963" t="str">
            <v>CPUﾘﾌﾟﾚｰｽ 1WAY-&gt;12WAY</v>
          </cell>
          <cell r="D1963" t="str">
            <v xml:space="preserve">VT520ﾖｳ CPUﾘﾌﾟﾚｰｽ 1WAY-&gt;12WAY </v>
          </cell>
          <cell r="E1963" t="str">
            <v>A</v>
          </cell>
          <cell r="F1963">
            <v>2</v>
          </cell>
          <cell r="G1963" t="str">
            <v/>
          </cell>
          <cell r="J1963" t="str">
            <v>合計</v>
          </cell>
          <cell r="K1963">
            <v>61094</v>
          </cell>
        </row>
        <row r="1964">
          <cell r="B1964" t="str">
            <v/>
          </cell>
          <cell r="G1964" t="str">
            <v>HT-3360-VT52A01</v>
          </cell>
          <cell r="H1964">
            <v>-1</v>
          </cell>
          <cell r="I1964">
            <v>323</v>
          </cell>
          <cell r="J1964" t="str">
            <v>VT520 1CPU ﾎﾝﾀｲ</v>
          </cell>
          <cell r="K1964">
            <v>-23773</v>
          </cell>
        </row>
        <row r="1965">
          <cell r="B1965" t="str">
            <v/>
          </cell>
          <cell r="G1965" t="str">
            <v>HT-3360-VT52A12</v>
          </cell>
          <cell r="H1965">
            <v>1</v>
          </cell>
          <cell r="I1965">
            <v>323</v>
          </cell>
          <cell r="J1965" t="str">
            <v>VT520 12CPU ﾎﾝﾀｲ</v>
          </cell>
          <cell r="K1965">
            <v>84867</v>
          </cell>
        </row>
        <row r="1966">
          <cell r="B1966" t="str">
            <v/>
          </cell>
          <cell r="G1966" t="str">
            <v/>
          </cell>
          <cell r="J1966" t="str">
            <v/>
          </cell>
        </row>
        <row r="1967">
          <cell r="B1967" t="str">
            <v>VT52B-REPCPU11</v>
          </cell>
          <cell r="C1967" t="str">
            <v>CPUﾘﾌﾟﾚｰｽ 1WAY-&gt;12WAY</v>
          </cell>
          <cell r="D1967" t="str">
            <v xml:space="preserve">VT520-2ﾖｳ CPUﾘﾌﾟﾚｰｽ 1WAY-&gt;12WAY </v>
          </cell>
          <cell r="E1967" t="str">
            <v>A</v>
          </cell>
          <cell r="F1967">
            <v>2</v>
          </cell>
          <cell r="G1967" t="str">
            <v/>
          </cell>
          <cell r="J1967" t="str">
            <v>合計</v>
          </cell>
          <cell r="K1967">
            <v>41272</v>
          </cell>
        </row>
        <row r="1968">
          <cell r="B1968" t="str">
            <v/>
          </cell>
          <cell r="G1968" t="str">
            <v>HT-3360-VT52B01</v>
          </cell>
          <cell r="H1968">
            <v>-1</v>
          </cell>
          <cell r="I1968">
            <v>323</v>
          </cell>
          <cell r="J1968" t="str">
            <v>VT520 1CPU ﾎﾝﾀｲ</v>
          </cell>
          <cell r="K1968">
            <v>-18312</v>
          </cell>
        </row>
        <row r="1969">
          <cell r="B1969" t="str">
            <v/>
          </cell>
          <cell r="G1969" t="str">
            <v>HT-3360-VT52B12</v>
          </cell>
          <cell r="H1969">
            <v>1</v>
          </cell>
          <cell r="I1969">
            <v>323</v>
          </cell>
          <cell r="J1969" t="str">
            <v>VT520 12CPU ﾎﾝﾀｲ</v>
          </cell>
          <cell r="K1969">
            <v>59584</v>
          </cell>
        </row>
        <row r="1970">
          <cell r="B1970" t="str">
            <v/>
          </cell>
          <cell r="G1970" t="str">
            <v/>
          </cell>
          <cell r="J1970" t="str">
            <v/>
          </cell>
        </row>
        <row r="1971">
          <cell r="B1971" t="str">
            <v>VT520-REPCPU12</v>
          </cell>
          <cell r="C1971" t="str">
            <v>CPUﾘﾌﾟﾚｰｽ 1WAY-&gt;13WAY</v>
          </cell>
          <cell r="D1971" t="str">
            <v xml:space="preserve">VT520ﾖｳ CPUﾘﾌﾟﾚｰｽ 1WAY-&gt;13WAY </v>
          </cell>
          <cell r="E1971" t="str">
            <v>A</v>
          </cell>
          <cell r="F1971">
            <v>2</v>
          </cell>
          <cell r="G1971" t="str">
            <v/>
          </cell>
          <cell r="J1971" t="str">
            <v>合計</v>
          </cell>
          <cell r="K1971">
            <v>66648</v>
          </cell>
        </row>
        <row r="1972">
          <cell r="B1972" t="str">
            <v/>
          </cell>
          <cell r="G1972" t="str">
            <v>HT-3360-VT52A01</v>
          </cell>
          <cell r="H1972">
            <v>-1</v>
          </cell>
          <cell r="I1972">
            <v>323</v>
          </cell>
          <cell r="J1972" t="str">
            <v>VT520 1CPU ﾎﾝﾀｲ</v>
          </cell>
          <cell r="K1972">
            <v>-23773</v>
          </cell>
        </row>
        <row r="1973">
          <cell r="B1973" t="str">
            <v/>
          </cell>
          <cell r="G1973" t="str">
            <v>HT-3360-VT52A13</v>
          </cell>
          <cell r="H1973">
            <v>1</v>
          </cell>
          <cell r="I1973">
            <v>323</v>
          </cell>
          <cell r="J1973" t="str">
            <v>VT520 13CPU ﾎﾝﾀｲ</v>
          </cell>
          <cell r="K1973">
            <v>90421</v>
          </cell>
        </row>
        <row r="1974">
          <cell r="B1974" t="str">
            <v/>
          </cell>
          <cell r="G1974" t="str">
            <v/>
          </cell>
          <cell r="J1974" t="str">
            <v/>
          </cell>
        </row>
        <row r="1975">
          <cell r="B1975" t="str">
            <v>VT52B-REPCPU12</v>
          </cell>
          <cell r="C1975" t="str">
            <v>CPUﾘﾌﾟﾚｰｽ 1WAY-&gt;13WAY</v>
          </cell>
          <cell r="D1975" t="str">
            <v xml:space="preserve">VT520-2ﾖｳ CPUﾘﾌﾟﾚｰｽ 1WAY-&gt;13WAY </v>
          </cell>
          <cell r="E1975" t="str">
            <v>A</v>
          </cell>
          <cell r="F1975">
            <v>2</v>
          </cell>
          <cell r="G1975" t="str">
            <v/>
          </cell>
          <cell r="J1975" t="str">
            <v>合計</v>
          </cell>
          <cell r="K1975">
            <v>45024</v>
          </cell>
        </row>
        <row r="1976">
          <cell r="B1976" t="str">
            <v/>
          </cell>
          <cell r="G1976" t="str">
            <v>HT-3360-VT52B01</v>
          </cell>
          <cell r="H1976">
            <v>-1</v>
          </cell>
          <cell r="I1976">
            <v>323</v>
          </cell>
          <cell r="J1976" t="str">
            <v>VT520 1CPU ﾎﾝﾀｲ</v>
          </cell>
          <cell r="K1976">
            <v>-18312</v>
          </cell>
        </row>
        <row r="1977">
          <cell r="B1977" t="str">
            <v/>
          </cell>
          <cell r="G1977" t="str">
            <v>HT-3360-VT52B13</v>
          </cell>
          <cell r="H1977">
            <v>1</v>
          </cell>
          <cell r="I1977">
            <v>323</v>
          </cell>
          <cell r="J1977" t="str">
            <v>VT520 13CPU ﾎﾝﾀｲ</v>
          </cell>
          <cell r="K1977">
            <v>63336</v>
          </cell>
        </row>
        <row r="1978">
          <cell r="B1978" t="str">
            <v/>
          </cell>
          <cell r="G1978" t="str">
            <v/>
          </cell>
          <cell r="J1978" t="str">
            <v/>
          </cell>
        </row>
        <row r="1979">
          <cell r="B1979" t="str">
            <v>VT520-REPCPU13</v>
          </cell>
          <cell r="C1979" t="str">
            <v>CPUﾘﾌﾟﾚｰｽ 1WAY-&gt;14WAY</v>
          </cell>
          <cell r="D1979" t="str">
            <v xml:space="preserve">VT520ﾖｳ CPUﾘﾌﾟﾚｰｽ 1WAY-&gt;14WAY </v>
          </cell>
          <cell r="E1979" t="str">
            <v>A</v>
          </cell>
          <cell r="F1979">
            <v>2</v>
          </cell>
          <cell r="G1979" t="str">
            <v/>
          </cell>
          <cell r="J1979" t="str">
            <v>合計</v>
          </cell>
          <cell r="K1979">
            <v>72202</v>
          </cell>
        </row>
        <row r="1980">
          <cell r="B1980" t="str">
            <v/>
          </cell>
          <cell r="G1980" t="str">
            <v>HT-3360-VT52A01</v>
          </cell>
          <cell r="H1980">
            <v>-1</v>
          </cell>
          <cell r="I1980">
            <v>323</v>
          </cell>
          <cell r="J1980" t="str">
            <v>VT520 1CPU ﾎﾝﾀｲ</v>
          </cell>
          <cell r="K1980">
            <v>-23773</v>
          </cell>
        </row>
        <row r="1981">
          <cell r="B1981" t="str">
            <v/>
          </cell>
          <cell r="G1981" t="str">
            <v>HT-3360-VT52A14</v>
          </cell>
          <cell r="H1981">
            <v>1</v>
          </cell>
          <cell r="I1981">
            <v>323</v>
          </cell>
          <cell r="J1981" t="str">
            <v>VT520 14CPU ﾎﾝﾀｲ</v>
          </cell>
          <cell r="K1981">
            <v>95975</v>
          </cell>
        </row>
        <row r="1982">
          <cell r="B1982" t="str">
            <v/>
          </cell>
          <cell r="G1982" t="str">
            <v/>
          </cell>
          <cell r="J1982" t="str">
            <v/>
          </cell>
        </row>
        <row r="1983">
          <cell r="B1983" t="str">
            <v>VT52B-REPCPU13</v>
          </cell>
          <cell r="C1983" t="str">
            <v>CPUﾘﾌﾟﾚｰｽ 1WAY-&gt;14WAY</v>
          </cell>
          <cell r="D1983" t="str">
            <v xml:space="preserve">VT520-2ﾖｳ CPUﾘﾌﾟﾚｰｽ 1WAY-&gt;14WAY </v>
          </cell>
          <cell r="E1983" t="str">
            <v>A</v>
          </cell>
          <cell r="F1983">
            <v>2</v>
          </cell>
          <cell r="G1983" t="str">
            <v/>
          </cell>
          <cell r="J1983" t="str">
            <v>合計</v>
          </cell>
          <cell r="K1983">
            <v>48776</v>
          </cell>
        </row>
        <row r="1984">
          <cell r="B1984" t="str">
            <v/>
          </cell>
          <cell r="G1984" t="str">
            <v>HT-3360-VT52B01</v>
          </cell>
          <cell r="H1984">
            <v>-1</v>
          </cell>
          <cell r="I1984">
            <v>323</v>
          </cell>
          <cell r="J1984" t="str">
            <v>VT520 1CPU ﾎﾝﾀｲ</v>
          </cell>
          <cell r="K1984">
            <v>-18312</v>
          </cell>
        </row>
        <row r="1985">
          <cell r="B1985" t="str">
            <v/>
          </cell>
          <cell r="G1985" t="str">
            <v>HT-3360-VT52B14</v>
          </cell>
          <cell r="H1985">
            <v>1</v>
          </cell>
          <cell r="I1985">
            <v>323</v>
          </cell>
          <cell r="J1985" t="str">
            <v>VT520 14CPU ﾎﾝﾀｲ</v>
          </cell>
          <cell r="K1985">
            <v>67088</v>
          </cell>
        </row>
        <row r="1986">
          <cell r="B1986" t="str">
            <v/>
          </cell>
          <cell r="G1986" t="str">
            <v/>
          </cell>
          <cell r="J1986" t="str">
            <v/>
          </cell>
        </row>
        <row r="1987">
          <cell r="B1987" t="str">
            <v>VT520-REPRMT1</v>
          </cell>
          <cell r="C1987" t="str">
            <v xml:space="preserve">ﾗｯｸﾏｳﾝﾄｽﾄﾚｰｼﾞ ｻｸｼﾞｮ      </v>
          </cell>
          <cell r="D1987" t="str">
            <v xml:space="preserve">VT520ﾖｳ ﾗｯｸﾏｳﾝﾄｽﾄﾚｰｼﾞ ｻｸｼﾞｮ      </v>
          </cell>
          <cell r="E1987" t="str">
            <v>A</v>
          </cell>
          <cell r="F1987">
            <v>2</v>
          </cell>
          <cell r="G1987" t="str">
            <v/>
          </cell>
          <cell r="J1987" t="str">
            <v>合計</v>
          </cell>
          <cell r="K1987">
            <v>-890</v>
          </cell>
        </row>
        <row r="1988">
          <cell r="B1988" t="str">
            <v/>
          </cell>
          <cell r="G1988" t="str">
            <v>HT-4090-SRM2DA</v>
          </cell>
          <cell r="H1988">
            <v>-1</v>
          </cell>
          <cell r="I1988">
            <v>323</v>
          </cell>
          <cell r="J1988" t="str">
            <v>ﾗｯｸﾏｳﾝﾄ 2GB HDD</v>
          </cell>
          <cell r="K1988">
            <v>-605</v>
          </cell>
        </row>
        <row r="1989">
          <cell r="B1989" t="str">
            <v/>
          </cell>
          <cell r="G1989" t="str">
            <v>HT-F4090-SRT4TU</v>
          </cell>
          <cell r="H1989">
            <v>-1</v>
          </cell>
          <cell r="I1989">
            <v>323</v>
          </cell>
          <cell r="J1989" t="str">
            <v>2-8GB DDS/DAT ﾕﾆｯﾄ</v>
          </cell>
          <cell r="K1989">
            <v>-285</v>
          </cell>
        </row>
        <row r="1990">
          <cell r="B1990" t="str">
            <v/>
          </cell>
          <cell r="G1990" t="str">
            <v/>
          </cell>
          <cell r="J1990" t="str">
            <v/>
          </cell>
        </row>
        <row r="1991">
          <cell r="B1991" t="str">
            <v>VK-REPDH2</v>
          </cell>
          <cell r="C1991" t="str">
            <v xml:space="preserve">ﾅｲｿﾞｳ SE SCSI 2GB HDｻｸｼﾞﾖ    </v>
          </cell>
          <cell r="D1991" t="str">
            <v xml:space="preserve">ﾅｲｿﾞｳ SE SCSI 2GB HDｻｸｼﾞﾖ    </v>
          </cell>
          <cell r="E1991" t="str">
            <v>A</v>
          </cell>
          <cell r="F1991">
            <v>2</v>
          </cell>
          <cell r="G1991" t="str">
            <v/>
          </cell>
          <cell r="J1991" t="str">
            <v>合計</v>
          </cell>
          <cell r="K1991">
            <v>-197</v>
          </cell>
        </row>
        <row r="1992">
          <cell r="B1992" t="str">
            <v/>
          </cell>
          <cell r="G1992" t="str">
            <v>HT-F3360-EH02A</v>
          </cell>
          <cell r="H1992">
            <v>-1</v>
          </cell>
          <cell r="I1992">
            <v>323</v>
          </cell>
          <cell r="J1992" t="str">
            <v>2GB SE ﾃﾞｨｽｸ</v>
          </cell>
          <cell r="K1992">
            <v>-197</v>
          </cell>
        </row>
        <row r="1993">
          <cell r="B1993" t="str">
            <v/>
          </cell>
          <cell r="G1993" t="str">
            <v/>
          </cell>
          <cell r="J1993" t="str">
            <v/>
          </cell>
        </row>
        <row r="1994">
          <cell r="B1994" t="str">
            <v>VK-REPDH2W</v>
          </cell>
          <cell r="C1994" t="str">
            <v xml:space="preserve">ﾅｲｿﾞｳ F/W SCSI 2GB HDｻｸｼﾞﾖ    </v>
          </cell>
          <cell r="D1994" t="str">
            <v xml:space="preserve">ﾅｲｿﾞｳ F/W SCSI 2GB HDｻｸｼﾞﾖ    </v>
          </cell>
          <cell r="E1994" t="str">
            <v>A</v>
          </cell>
          <cell r="F1994">
            <v>2</v>
          </cell>
          <cell r="G1994" t="str">
            <v/>
          </cell>
          <cell r="J1994" t="str">
            <v>合計</v>
          </cell>
          <cell r="K1994">
            <v>-212</v>
          </cell>
        </row>
        <row r="1995">
          <cell r="B1995" t="str">
            <v/>
          </cell>
          <cell r="G1995" t="str">
            <v>HT-F3360-KH02B</v>
          </cell>
          <cell r="H1995">
            <v>-1</v>
          </cell>
          <cell r="I1995">
            <v>323</v>
          </cell>
          <cell r="J1995" t="str">
            <v>2GB F/W ﾃﾞｨｽｸ</v>
          </cell>
          <cell r="K1995">
            <v>-212</v>
          </cell>
        </row>
        <row r="1996">
          <cell r="B1996" t="str">
            <v/>
          </cell>
          <cell r="G1996" t="str">
            <v/>
          </cell>
          <cell r="J1996" t="str">
            <v/>
          </cell>
        </row>
        <row r="1997">
          <cell r="B1997" t="str">
            <v>VS-REPUX10</v>
          </cell>
          <cell r="C1997" t="str">
            <v xml:space="preserve">OSﾘﾌﾟﾚｰｽ       </v>
          </cell>
          <cell r="D1997" t="str">
            <v xml:space="preserve">HP-UXｲﾝｽﾄｰﾙ 10.0-&gt;10.10       </v>
          </cell>
          <cell r="E1997" t="str">
            <v>A</v>
          </cell>
          <cell r="F1997">
            <v>2</v>
          </cell>
          <cell r="G1997" t="str">
            <v/>
          </cell>
          <cell r="J1997" t="str">
            <v>合計</v>
          </cell>
          <cell r="K1997">
            <v>0</v>
          </cell>
        </row>
        <row r="1998">
          <cell r="B1998" t="str">
            <v/>
          </cell>
          <cell r="G1998" t="str">
            <v>RT-11B11-X01</v>
          </cell>
          <cell r="H1998">
            <v>-1</v>
          </cell>
          <cell r="I1998">
            <v>333</v>
          </cell>
          <cell r="J1998" t="str">
            <v>HP-UX10.0ｲﾝｽﾄｰﾙ</v>
          </cell>
          <cell r="K1998">
            <v>0</v>
          </cell>
        </row>
        <row r="1999">
          <cell r="B1999" t="str">
            <v/>
          </cell>
          <cell r="G1999" t="str">
            <v>RT-11C11-X01</v>
          </cell>
          <cell r="H1999">
            <v>1</v>
          </cell>
          <cell r="I1999">
            <v>333</v>
          </cell>
          <cell r="J1999" t="str">
            <v>HP-UX10.10ｲﾝｽﾄｰﾙ</v>
          </cell>
          <cell r="K1999">
            <v>0</v>
          </cell>
        </row>
        <row r="2000">
          <cell r="B2000" t="str">
            <v/>
          </cell>
          <cell r="G2000" t="str">
            <v/>
          </cell>
          <cell r="J2000" t="str">
            <v/>
          </cell>
        </row>
        <row r="2001">
          <cell r="B2001" t="str">
            <v>VS-REPUX10-2</v>
          </cell>
          <cell r="C2001" t="str">
            <v>OSﾘﾌﾟﾚｰｽ</v>
          </cell>
          <cell r="D2001" t="str">
            <v xml:space="preserve">HP-UXｲﾝｽﾄｰﾙ 10.20-&gt;10.10        </v>
          </cell>
          <cell r="E2001" t="str">
            <v>A</v>
          </cell>
          <cell r="F2001" t="str">
            <v>2</v>
          </cell>
          <cell r="G2001" t="str">
            <v/>
          </cell>
          <cell r="J2001" t="str">
            <v>合計</v>
          </cell>
          <cell r="K2001">
            <v>0</v>
          </cell>
        </row>
        <row r="2002">
          <cell r="B2002" t="str">
            <v/>
          </cell>
          <cell r="G2002" t="str">
            <v>RT-11D11-X01</v>
          </cell>
          <cell r="H2002">
            <v>-1</v>
          </cell>
          <cell r="I2002">
            <v>333</v>
          </cell>
          <cell r="J2002" t="str">
            <v>HP-UX10.20</v>
          </cell>
          <cell r="K2002">
            <v>0</v>
          </cell>
        </row>
        <row r="2003">
          <cell r="B2003" t="str">
            <v/>
          </cell>
          <cell r="G2003" t="str">
            <v>RT-11C11-X01</v>
          </cell>
          <cell r="H2003" t="str">
            <v>１</v>
          </cell>
          <cell r="I2003">
            <v>333</v>
          </cell>
          <cell r="J2003" t="str">
            <v>HP-UX10.10</v>
          </cell>
          <cell r="K2003">
            <v>0</v>
          </cell>
        </row>
        <row r="2004">
          <cell r="B2004" t="str">
            <v/>
          </cell>
          <cell r="G2004" t="str">
            <v/>
          </cell>
          <cell r="J2004" t="str">
            <v/>
          </cell>
        </row>
        <row r="2005">
          <cell r="B2005" t="str">
            <v>VS-REPUX10-1</v>
          </cell>
          <cell r="C2005" t="str">
            <v>OSﾘﾌﾟﾚｰｽ</v>
          </cell>
          <cell r="D2005" t="str">
            <v xml:space="preserve">HP-UXｲﾝｽﾄｰﾙ 10.01-&gt;10.20        </v>
          </cell>
          <cell r="E2005" t="str">
            <v>A</v>
          </cell>
          <cell r="F2005" t="str">
            <v>2</v>
          </cell>
          <cell r="G2005" t="str">
            <v/>
          </cell>
          <cell r="J2005" t="str">
            <v>合計</v>
          </cell>
          <cell r="K2005">
            <v>0</v>
          </cell>
        </row>
        <row r="2006">
          <cell r="B2006" t="str">
            <v/>
          </cell>
          <cell r="G2006" t="str">
            <v>RT-11B11-X01</v>
          </cell>
          <cell r="H2006">
            <v>-1</v>
          </cell>
          <cell r="I2006">
            <v>333</v>
          </cell>
          <cell r="J2006" t="str">
            <v>HP-UX10.01</v>
          </cell>
          <cell r="K2006">
            <v>0</v>
          </cell>
        </row>
        <row r="2007">
          <cell r="B2007" t="str">
            <v/>
          </cell>
          <cell r="G2007" t="str">
            <v>RT-11D11-X01</v>
          </cell>
          <cell r="H2007" t="str">
            <v>１</v>
          </cell>
          <cell r="I2007">
            <v>333</v>
          </cell>
          <cell r="J2007" t="str">
            <v>HP-UX10.20</v>
          </cell>
          <cell r="K2007">
            <v>0</v>
          </cell>
        </row>
        <row r="2008">
          <cell r="B2008" t="str">
            <v/>
          </cell>
          <cell r="G2008" t="str">
            <v/>
          </cell>
          <cell r="J2008" t="str">
            <v/>
          </cell>
        </row>
        <row r="2009">
          <cell r="B2009" t="str">
            <v>VS-REPUX9-2</v>
          </cell>
          <cell r="C2009" t="str">
            <v>OSﾘﾌﾟﾚｰｽ</v>
          </cell>
          <cell r="D2009" t="str">
            <v xml:space="preserve">HP-UXｲﾝｽﾄｰﾙ 10.20-&gt;9.04        </v>
          </cell>
          <cell r="E2009" t="str">
            <v>A</v>
          </cell>
          <cell r="F2009" t="str">
            <v>2</v>
          </cell>
          <cell r="G2009" t="str">
            <v/>
          </cell>
          <cell r="J2009" t="str">
            <v>合計</v>
          </cell>
          <cell r="K2009">
            <v>0</v>
          </cell>
        </row>
        <row r="2010">
          <cell r="B2010" t="str">
            <v/>
          </cell>
          <cell r="G2010" t="str">
            <v>RT-11D11-X01</v>
          </cell>
          <cell r="H2010">
            <v>-1</v>
          </cell>
          <cell r="I2010">
            <v>333</v>
          </cell>
          <cell r="J2010" t="str">
            <v>HP-UX10.20</v>
          </cell>
          <cell r="K2010">
            <v>0</v>
          </cell>
        </row>
        <row r="2011">
          <cell r="B2011" t="str">
            <v/>
          </cell>
          <cell r="G2011" t="str">
            <v>RT-11A11-X01</v>
          </cell>
          <cell r="H2011" t="str">
            <v>１</v>
          </cell>
          <cell r="I2011">
            <v>333</v>
          </cell>
          <cell r="J2011" t="str">
            <v>HP-UX9.04</v>
          </cell>
          <cell r="K2011">
            <v>0</v>
          </cell>
        </row>
        <row r="2012">
          <cell r="B2012" t="str">
            <v/>
          </cell>
          <cell r="G2012" t="str">
            <v/>
          </cell>
          <cell r="J2012" t="str">
            <v/>
          </cell>
        </row>
        <row r="2013">
          <cell r="B2013" t="str">
            <v>VS-REPUX101-1</v>
          </cell>
          <cell r="C2013" t="str">
            <v>OSﾘﾌﾟﾚｰｽ</v>
          </cell>
          <cell r="D2013" t="str">
            <v xml:space="preserve">HP-UXｲﾝｽﾄｰﾙ 10.10-&gt;10.20        </v>
          </cell>
          <cell r="E2013" t="str">
            <v>A</v>
          </cell>
          <cell r="F2013" t="str">
            <v>2</v>
          </cell>
          <cell r="G2013" t="str">
            <v/>
          </cell>
          <cell r="J2013" t="str">
            <v>合計</v>
          </cell>
          <cell r="K2013">
            <v>0</v>
          </cell>
        </row>
        <row r="2014">
          <cell r="B2014" t="str">
            <v/>
          </cell>
          <cell r="G2014" t="str">
            <v>RT-11C11-X01</v>
          </cell>
          <cell r="H2014">
            <v>-1</v>
          </cell>
          <cell r="I2014">
            <v>333</v>
          </cell>
          <cell r="J2014" t="str">
            <v>HP-UX10.10</v>
          </cell>
          <cell r="K2014">
            <v>0</v>
          </cell>
        </row>
        <row r="2015">
          <cell r="B2015" t="str">
            <v/>
          </cell>
          <cell r="G2015" t="str">
            <v>RT-11D11-X01</v>
          </cell>
          <cell r="H2015" t="str">
            <v>１</v>
          </cell>
          <cell r="I2015">
            <v>333</v>
          </cell>
          <cell r="J2015" t="str">
            <v>HP-UX10.20</v>
          </cell>
          <cell r="K2015">
            <v>0</v>
          </cell>
        </row>
        <row r="2016">
          <cell r="B2016" t="str">
            <v/>
          </cell>
          <cell r="G2016" t="str">
            <v/>
          </cell>
          <cell r="J2016" t="str">
            <v/>
          </cell>
        </row>
        <row r="2017">
          <cell r="B2017" t="str">
            <v>VS-REPUX10-3</v>
          </cell>
          <cell r="C2017" t="str">
            <v>OSﾘﾌﾟﾚｰｽ</v>
          </cell>
          <cell r="D2017" t="str">
            <v>HP-UXｲﾝｽﾄｰﾙ 10.20-&gt;10.01</v>
          </cell>
          <cell r="E2017" t="str">
            <v>A</v>
          </cell>
          <cell r="F2017" t="str">
            <v>2</v>
          </cell>
          <cell r="G2017" t="str">
            <v/>
          </cell>
          <cell r="J2017" t="str">
            <v>合計</v>
          </cell>
          <cell r="K2017">
            <v>0</v>
          </cell>
        </row>
        <row r="2018">
          <cell r="B2018" t="str">
            <v/>
          </cell>
          <cell r="G2018" t="str">
            <v>RT-11D11-X01</v>
          </cell>
          <cell r="H2018">
            <v>-1</v>
          </cell>
          <cell r="I2018">
            <v>333</v>
          </cell>
          <cell r="J2018" t="str">
            <v>HP-UX10.20</v>
          </cell>
          <cell r="K2018">
            <v>0</v>
          </cell>
        </row>
        <row r="2019">
          <cell r="B2019" t="str">
            <v/>
          </cell>
          <cell r="G2019" t="str">
            <v>RT-11B11-X01</v>
          </cell>
          <cell r="H2019">
            <v>1</v>
          </cell>
          <cell r="I2019">
            <v>333</v>
          </cell>
          <cell r="J2019" t="str">
            <v>HP-UX10.01</v>
          </cell>
          <cell r="K2019">
            <v>0</v>
          </cell>
        </row>
        <row r="2020">
          <cell r="B2020" t="str">
            <v/>
          </cell>
          <cell r="G2020" t="str">
            <v/>
          </cell>
          <cell r="J2020" t="str">
            <v/>
          </cell>
        </row>
        <row r="2021">
          <cell r="B2021" t="str">
            <v>VK-REPM1</v>
          </cell>
          <cell r="C2021" t="str">
            <v>ﾒﾓﾘﾘﾌﾟﾚｰｽ</v>
          </cell>
          <cell r="D2021" t="str">
            <v>VKﾖｳ ﾒﾓﾘﾘﾌﾟﾚｰｽ 128MB-&gt;256MB</v>
          </cell>
          <cell r="E2021" t="str">
            <v>A</v>
          </cell>
          <cell r="F2021" t="str">
            <v>2</v>
          </cell>
          <cell r="G2021" t="str">
            <v/>
          </cell>
          <cell r="J2021" t="str">
            <v>合計</v>
          </cell>
          <cell r="K2021">
            <v>341</v>
          </cell>
        </row>
        <row r="2022">
          <cell r="B2022" t="str">
            <v/>
          </cell>
          <cell r="G2022" t="str">
            <v>HT-F3360-KM02N</v>
          </cell>
          <cell r="H2022">
            <v>-1</v>
          </cell>
          <cell r="I2022">
            <v>323</v>
          </cell>
          <cell r="J2022" t="str">
            <v>ﾅｲｿﾞｳ 128MB ﾒﾓﾘ</v>
          </cell>
          <cell r="K2022">
            <v>-239</v>
          </cell>
        </row>
        <row r="2023">
          <cell r="B2023" t="str">
            <v/>
          </cell>
          <cell r="G2023" t="str">
            <v>HT-F3360-KM04</v>
          </cell>
          <cell r="H2023" t="str">
            <v>１</v>
          </cell>
          <cell r="I2023">
            <v>323</v>
          </cell>
          <cell r="J2023" t="str">
            <v>256MB ﾒﾓﾘ</v>
          </cell>
          <cell r="K2023">
            <v>580</v>
          </cell>
        </row>
        <row r="2024">
          <cell r="B2024" t="str">
            <v/>
          </cell>
          <cell r="G2024" t="str">
            <v/>
          </cell>
          <cell r="J2024" t="str">
            <v/>
          </cell>
        </row>
        <row r="2025">
          <cell r="B2025" t="str">
            <v>VK-REPM2</v>
          </cell>
          <cell r="C2025" t="str">
            <v>ﾒﾓﾘﾘﾌﾟﾚｰｽ</v>
          </cell>
          <cell r="D2025" t="str">
            <v>VKﾖｳ ﾒﾓﾘﾘﾌﾟﾚｰｽ 128MB-&gt;512MB</v>
          </cell>
          <cell r="E2025" t="str">
            <v>A</v>
          </cell>
          <cell r="F2025" t="str">
            <v>2</v>
          </cell>
          <cell r="J2025" t="str">
            <v>合計</v>
          </cell>
          <cell r="K2025">
            <v>1211</v>
          </cell>
        </row>
        <row r="2026">
          <cell r="B2026" t="str">
            <v/>
          </cell>
          <cell r="G2026" t="str">
            <v>HT-F3360-KM02N</v>
          </cell>
          <cell r="H2026">
            <v>-1</v>
          </cell>
          <cell r="I2026">
            <v>323</v>
          </cell>
          <cell r="J2026" t="str">
            <v>ﾅｲｿﾞｳ 128MB ﾒﾓﾘ</v>
          </cell>
          <cell r="K2026">
            <v>-239</v>
          </cell>
        </row>
        <row r="2027">
          <cell r="B2027" t="str">
            <v/>
          </cell>
          <cell r="G2027" t="str">
            <v>HT-F3360-KM05</v>
          </cell>
          <cell r="H2027" t="str">
            <v>１</v>
          </cell>
          <cell r="I2027">
            <v>323</v>
          </cell>
          <cell r="J2027" t="str">
            <v>512MB ﾒﾓﾘ</v>
          </cell>
          <cell r="K2027">
            <v>1450</v>
          </cell>
        </row>
        <row r="2028">
          <cell r="B2028" t="str">
            <v/>
          </cell>
        </row>
        <row r="2029">
          <cell r="B2029" t="str">
            <v>VR-REPM1</v>
          </cell>
          <cell r="C2029" t="str">
            <v>ﾒﾓﾘﾘﾌﾟﾚｰｽ</v>
          </cell>
          <cell r="D2029" t="str">
            <v>VRﾖｳ ﾒﾓﾘﾘﾌﾟﾚｰｽ 128MB-&gt;256MB</v>
          </cell>
          <cell r="E2029" t="str">
            <v>A</v>
          </cell>
          <cell r="F2029" t="str">
            <v>2</v>
          </cell>
          <cell r="G2029" t="str">
            <v/>
          </cell>
          <cell r="J2029" t="str">
            <v>合計</v>
          </cell>
          <cell r="K2029">
            <v>369</v>
          </cell>
        </row>
        <row r="2030">
          <cell r="B2030" t="str">
            <v/>
          </cell>
          <cell r="G2030" t="str">
            <v>HT-F3360-RM02N</v>
          </cell>
          <cell r="H2030">
            <v>-1</v>
          </cell>
          <cell r="I2030">
            <v>323</v>
          </cell>
          <cell r="J2030" t="str">
            <v>ﾅｲｿﾞｳ 128MB ﾒﾓﾘ</v>
          </cell>
          <cell r="K2030">
            <v>-334</v>
          </cell>
        </row>
        <row r="2031">
          <cell r="B2031" t="str">
            <v/>
          </cell>
          <cell r="G2031" t="str">
            <v>HT-F3360-RM04</v>
          </cell>
          <cell r="H2031" t="str">
            <v>１</v>
          </cell>
          <cell r="I2031">
            <v>323</v>
          </cell>
          <cell r="J2031" t="str">
            <v>256MB ﾒﾓﾘ</v>
          </cell>
          <cell r="K2031">
            <v>703</v>
          </cell>
        </row>
        <row r="2032">
          <cell r="B2032" t="str">
            <v/>
          </cell>
          <cell r="G2032" t="str">
            <v/>
          </cell>
          <cell r="J2032" t="str">
            <v/>
          </cell>
        </row>
        <row r="2033">
          <cell r="B2033" t="str">
            <v>VR-REPM2</v>
          </cell>
          <cell r="C2033" t="str">
            <v>ﾒﾓﾘﾘﾌﾟﾚｰｽ</v>
          </cell>
          <cell r="D2033" t="str">
            <v>VRﾖｳ ﾒﾓﾘﾘﾌﾟﾚｰｽ 256MB-&gt;128MB</v>
          </cell>
          <cell r="E2033" t="str">
            <v>A</v>
          </cell>
          <cell r="F2033" t="str">
            <v>2</v>
          </cell>
          <cell r="G2033" t="str">
            <v/>
          </cell>
          <cell r="J2033" t="str">
            <v>合計</v>
          </cell>
          <cell r="K2033">
            <v>-369</v>
          </cell>
        </row>
        <row r="2034">
          <cell r="G2034" t="str">
            <v>HT-F3360-RM04N</v>
          </cell>
          <cell r="H2034">
            <v>-1</v>
          </cell>
          <cell r="I2034">
            <v>323</v>
          </cell>
          <cell r="J2034" t="str">
            <v>ﾅｲｿﾞｳ 256MB ﾒﾓﾘ</v>
          </cell>
          <cell r="K2034">
            <v>-703</v>
          </cell>
        </row>
        <row r="2035">
          <cell r="G2035" t="str">
            <v>HT-F3360-RM02</v>
          </cell>
          <cell r="H2035" t="str">
            <v>１</v>
          </cell>
          <cell r="I2035">
            <v>323</v>
          </cell>
          <cell r="J2035" t="str">
            <v>128MB ﾒﾓﾘ</v>
          </cell>
          <cell r="K2035">
            <v>334</v>
          </cell>
        </row>
        <row r="2036">
          <cell r="G2036" t="str">
            <v/>
          </cell>
          <cell r="J2036" t="str">
            <v/>
          </cell>
        </row>
        <row r="2037">
          <cell r="B2037" t="str">
            <v>VR-REPM3</v>
          </cell>
          <cell r="C2037" t="str">
            <v>ﾒﾓﾘﾘﾌﾟﾚｰｽ</v>
          </cell>
          <cell r="D2037" t="str">
            <v>VRﾖｳ ﾒﾓﾘﾘﾌﾟﾚｰｽ 256MB-&gt;512MB</v>
          </cell>
          <cell r="E2037" t="str">
            <v>A</v>
          </cell>
          <cell r="F2037" t="str">
            <v>2</v>
          </cell>
          <cell r="J2037" t="str">
            <v>合計</v>
          </cell>
          <cell r="K2037">
            <v>1547</v>
          </cell>
        </row>
        <row r="2038">
          <cell r="B2038" t="str">
            <v/>
          </cell>
          <cell r="G2038" t="str">
            <v>HT-F3360-RM04N</v>
          </cell>
          <cell r="H2038">
            <v>-1</v>
          </cell>
          <cell r="I2038">
            <v>323</v>
          </cell>
          <cell r="J2038" t="str">
            <v>ﾅｲｿﾞｳ 256MB ﾒﾓﾘ</v>
          </cell>
          <cell r="K2038">
            <v>-703</v>
          </cell>
        </row>
        <row r="2039">
          <cell r="B2039" t="str">
            <v/>
          </cell>
          <cell r="G2039" t="str">
            <v>HT-F3360-RM05</v>
          </cell>
          <cell r="H2039" t="str">
            <v>１</v>
          </cell>
          <cell r="I2039">
            <v>323</v>
          </cell>
          <cell r="J2039" t="str">
            <v>512MB ﾒﾓﾘ</v>
          </cell>
          <cell r="K2039">
            <v>2250</v>
          </cell>
        </row>
        <row r="2040">
          <cell r="B2040" t="str">
            <v/>
          </cell>
        </row>
        <row r="2041">
          <cell r="B2041" t="str">
            <v>VE-REPCON1</v>
          </cell>
          <cell r="C2041" t="str">
            <v xml:space="preserve">ｺﾝｿｰﾙ ﾘﾌﾟﾚｰｽ                </v>
          </cell>
          <cell r="D2041" t="str">
            <v xml:space="preserve">VEｺﾝｿｰﾙ ﾘﾌﾟﾚｰｽ                </v>
          </cell>
          <cell r="E2041" t="str">
            <v>A</v>
          </cell>
          <cell r="F2041">
            <v>2</v>
          </cell>
          <cell r="G2041" t="str">
            <v/>
          </cell>
          <cell r="J2041" t="str">
            <v>合計</v>
          </cell>
          <cell r="K2041">
            <v>203</v>
          </cell>
        </row>
        <row r="2042">
          <cell r="B2042" t="str">
            <v/>
          </cell>
          <cell r="G2042" t="str">
            <v>HT-F3360-ECN1</v>
          </cell>
          <cell r="H2042">
            <v>-1</v>
          </cell>
          <cell r="I2042">
            <v>323</v>
          </cell>
          <cell r="J2042" t="str">
            <v>VEﾖｳ ﾆﾎﾝｺﾞｺﾝｿｰﾙ</v>
          </cell>
          <cell r="K2042">
            <v>-85</v>
          </cell>
        </row>
        <row r="2043">
          <cell r="B2043" t="str">
            <v/>
          </cell>
          <cell r="G2043" t="str">
            <v>HT-F3360-RCN2</v>
          </cell>
          <cell r="H2043">
            <v>1</v>
          </cell>
          <cell r="I2043">
            <v>323</v>
          </cell>
          <cell r="J2043" t="str">
            <v>ｼｽﾃﾑｺﾝｿｰﾙXﾀｰﾐﾅﾙ</v>
          </cell>
          <cell r="K2043">
            <v>288</v>
          </cell>
        </row>
        <row r="2044">
          <cell r="B2044" t="str">
            <v/>
          </cell>
          <cell r="G2044" t="str">
            <v/>
          </cell>
          <cell r="J2044" t="str">
            <v/>
          </cell>
        </row>
        <row r="2045">
          <cell r="B2045" t="str">
            <v>VR-REPCON1</v>
          </cell>
          <cell r="C2045" t="str">
            <v xml:space="preserve">ｺﾝｿｰﾙ ﾘﾌﾟﾚｰｽ                </v>
          </cell>
          <cell r="D2045" t="str">
            <v xml:space="preserve">VRｺﾝｿｰﾙ ﾘﾌﾟﾚｰｽ                </v>
          </cell>
          <cell r="E2045" t="str">
            <v>A</v>
          </cell>
          <cell r="F2045">
            <v>2</v>
          </cell>
          <cell r="G2045" t="str">
            <v/>
          </cell>
          <cell r="J2045" t="str">
            <v>合計</v>
          </cell>
          <cell r="K2045">
            <v>198.6</v>
          </cell>
        </row>
        <row r="2046">
          <cell r="B2046" t="str">
            <v/>
          </cell>
          <cell r="G2046" t="str">
            <v>HT-F3360-RCN1</v>
          </cell>
          <cell r="H2046">
            <v>-1</v>
          </cell>
          <cell r="I2046">
            <v>323</v>
          </cell>
          <cell r="J2046" t="str">
            <v>VRﾖｳﾆﾎﾝｺﾞｺﾝｿｰﾙ</v>
          </cell>
          <cell r="K2046">
            <v>-89.4</v>
          </cell>
        </row>
        <row r="2047">
          <cell r="B2047" t="str">
            <v/>
          </cell>
          <cell r="G2047" t="str">
            <v>HT-F3360-RCN2</v>
          </cell>
          <cell r="H2047">
            <v>1</v>
          </cell>
          <cell r="I2047">
            <v>323</v>
          </cell>
          <cell r="J2047" t="str">
            <v>ｼｽﾃﾑｺﾝｿｰﾙXﾀｰﾐﾅﾙ</v>
          </cell>
          <cell r="K2047">
            <v>288</v>
          </cell>
        </row>
        <row r="2048">
          <cell r="B2048" t="str">
            <v/>
          </cell>
          <cell r="G2048" t="str">
            <v/>
          </cell>
          <cell r="J2048" t="str">
            <v/>
          </cell>
        </row>
        <row r="2049">
          <cell r="B2049" t="str">
            <v>VE-REPCON2</v>
          </cell>
          <cell r="C2049" t="str">
            <v xml:space="preserve">ｺﾝｿｰﾙ ﾘﾌﾟﾚｰｽ                </v>
          </cell>
          <cell r="D2049" t="str">
            <v>ﾆﾎﾝｺﾞｼｽﾃﾑｺﾝｿｰﾙ ﾘﾌﾟﾚｰｽ</v>
          </cell>
          <cell r="E2049" t="str">
            <v>A</v>
          </cell>
          <cell r="F2049">
            <v>2</v>
          </cell>
          <cell r="G2049" t="str">
            <v/>
          </cell>
          <cell r="J2049" t="str">
            <v>合計</v>
          </cell>
          <cell r="K2049">
            <v>203</v>
          </cell>
        </row>
        <row r="2050">
          <cell r="B2050" t="str">
            <v/>
          </cell>
          <cell r="G2050" t="str">
            <v>HT-F3360-ECN1</v>
          </cell>
          <cell r="H2050">
            <v>-1</v>
          </cell>
          <cell r="I2050">
            <v>323</v>
          </cell>
          <cell r="J2050" t="str">
            <v>VEﾖｳ日本語ｺﾝｿｰﾙ</v>
          </cell>
          <cell r="K2050">
            <v>-85</v>
          </cell>
        </row>
        <row r="2051">
          <cell r="B2051" t="str">
            <v/>
          </cell>
          <cell r="G2051" t="str">
            <v>HT-F3360-CN1</v>
          </cell>
          <cell r="H2051">
            <v>1</v>
          </cell>
          <cell r="I2051">
            <v>323</v>
          </cell>
          <cell r="J2051" t="str">
            <v>Xｺﾝｿｰﾙ</v>
          </cell>
          <cell r="K2051">
            <v>226</v>
          </cell>
        </row>
        <row r="2052">
          <cell r="B2052" t="str">
            <v/>
          </cell>
          <cell r="G2052" t="str">
            <v>HT-4496-E2J</v>
          </cell>
          <cell r="H2052">
            <v>1</v>
          </cell>
          <cell r="I2052">
            <v>323</v>
          </cell>
          <cell r="J2052" t="str">
            <v>15ｲﾝﾁﾓﾆﾀ</v>
          </cell>
          <cell r="K2052">
            <v>62</v>
          </cell>
        </row>
        <row r="2053">
          <cell r="B2053" t="str">
            <v/>
          </cell>
          <cell r="G2053" t="str">
            <v/>
          </cell>
          <cell r="J2053" t="str">
            <v/>
          </cell>
        </row>
        <row r="2054">
          <cell r="B2054" t="str">
            <v>VR-REPCON2</v>
          </cell>
          <cell r="C2054" t="str">
            <v xml:space="preserve">ｺﾝｿｰﾙ ﾘﾌﾟﾚｰｽ                </v>
          </cell>
          <cell r="D2054" t="str">
            <v>ﾆﾎﾝｺﾞｼｽﾃﾑｺﾝｿｰﾙ ﾘﾌﾟﾚｰｽ</v>
          </cell>
          <cell r="E2054" t="str">
            <v>A</v>
          </cell>
          <cell r="F2054">
            <v>2</v>
          </cell>
          <cell r="G2054" t="str">
            <v/>
          </cell>
          <cell r="J2054" t="str">
            <v>合計</v>
          </cell>
          <cell r="K2054">
            <v>198.6</v>
          </cell>
        </row>
        <row r="2055">
          <cell r="B2055" t="str">
            <v/>
          </cell>
          <cell r="G2055" t="str">
            <v>HT-F3360-RCN1</v>
          </cell>
          <cell r="H2055">
            <v>-1</v>
          </cell>
          <cell r="I2055">
            <v>323</v>
          </cell>
          <cell r="J2055" t="str">
            <v>VRﾖｳ日本語ｺﾝｿｰﾙ</v>
          </cell>
          <cell r="K2055">
            <v>-89.4</v>
          </cell>
        </row>
        <row r="2056">
          <cell r="B2056" t="str">
            <v/>
          </cell>
          <cell r="G2056" t="str">
            <v>HT-F3360-CN1</v>
          </cell>
          <cell r="H2056">
            <v>1</v>
          </cell>
          <cell r="I2056">
            <v>323</v>
          </cell>
          <cell r="J2056" t="str">
            <v>Xｺﾝｿｰﾙ</v>
          </cell>
          <cell r="K2056">
            <v>226</v>
          </cell>
        </row>
        <row r="2057">
          <cell r="B2057" t="str">
            <v/>
          </cell>
          <cell r="G2057" t="str">
            <v>HT-4496-E2J</v>
          </cell>
          <cell r="H2057">
            <v>1</v>
          </cell>
          <cell r="I2057">
            <v>323</v>
          </cell>
          <cell r="J2057" t="str">
            <v>15ｲﾝﾁﾓﾆﾀ</v>
          </cell>
          <cell r="K2057">
            <v>62</v>
          </cell>
        </row>
        <row r="2058">
          <cell r="B2058" t="str">
            <v/>
          </cell>
          <cell r="G2058" t="str">
            <v/>
          </cell>
          <cell r="J2058" t="str">
            <v/>
          </cell>
        </row>
        <row r="2059">
          <cell r="B2059" t="str">
            <v>VR-REPCON3</v>
          </cell>
          <cell r="C2059" t="str">
            <v xml:space="preserve">ｺﾝｿｰﾙ ﾘﾌﾟﾚｰｽ                </v>
          </cell>
          <cell r="D2059" t="str">
            <v>ﾆﾎﾝｺﾞｼｽﾃﾑｺﾝｿｰﾙ ﾘﾌﾟﾚｰｽ</v>
          </cell>
          <cell r="E2059" t="str">
            <v>A</v>
          </cell>
          <cell r="F2059">
            <v>2</v>
          </cell>
          <cell r="G2059" t="str">
            <v/>
          </cell>
          <cell r="J2059" t="str">
            <v>合計</v>
          </cell>
          <cell r="K2059">
            <v>0</v>
          </cell>
        </row>
        <row r="2060">
          <cell r="B2060" t="str">
            <v/>
          </cell>
          <cell r="G2060" t="str">
            <v>HT-F3360-RCN2</v>
          </cell>
          <cell r="H2060">
            <v>-1</v>
          </cell>
          <cell r="I2060">
            <v>323</v>
          </cell>
          <cell r="J2060" t="str">
            <v>ｼｽﾃﾑｺﾝｿｰﾙXﾀｰﾐﾅﾙ</v>
          </cell>
          <cell r="K2060">
            <v>-288</v>
          </cell>
        </row>
        <row r="2061">
          <cell r="B2061" t="str">
            <v/>
          </cell>
          <cell r="G2061" t="str">
            <v>HT-F3360-CN1</v>
          </cell>
          <cell r="H2061">
            <v>1</v>
          </cell>
          <cell r="I2061">
            <v>323</v>
          </cell>
          <cell r="J2061" t="str">
            <v>Xｺﾝｿｰﾙ</v>
          </cell>
          <cell r="K2061">
            <v>226</v>
          </cell>
        </row>
        <row r="2062">
          <cell r="B2062" t="str">
            <v/>
          </cell>
          <cell r="G2062" t="str">
            <v>HT-4496-E2J</v>
          </cell>
          <cell r="H2062">
            <v>1</v>
          </cell>
          <cell r="I2062">
            <v>323</v>
          </cell>
          <cell r="J2062" t="str">
            <v>15ｲﾝﾁﾓﾆﾀ</v>
          </cell>
          <cell r="K2062">
            <v>62</v>
          </cell>
        </row>
        <row r="2063">
          <cell r="B2063" t="str">
            <v/>
          </cell>
          <cell r="G2063" t="str">
            <v/>
          </cell>
          <cell r="J2063" t="str">
            <v/>
          </cell>
        </row>
        <row r="2064">
          <cell r="B2064" t="str">
            <v>VT500-REPCDU</v>
          </cell>
          <cell r="C2064" t="str">
            <v>CD-REM ｻｸｼﾞｮ</v>
          </cell>
          <cell r="D2064" t="str">
            <v>VT500ﾖｳ CD-ROM ｻｸｼﾞｮ</v>
          </cell>
          <cell r="E2064" t="str">
            <v>A</v>
          </cell>
          <cell r="F2064">
            <v>2</v>
          </cell>
          <cell r="G2064" t="str">
            <v/>
          </cell>
          <cell r="J2064" t="str">
            <v>合計</v>
          </cell>
          <cell r="K2064">
            <v>-150</v>
          </cell>
        </row>
        <row r="2065">
          <cell r="B2065" t="str">
            <v/>
          </cell>
          <cell r="G2065" t="str">
            <v>HT-F4090-SRTCDU</v>
          </cell>
          <cell r="H2065">
            <v>-1</v>
          </cell>
          <cell r="I2065">
            <v>323</v>
          </cell>
          <cell r="J2065" t="str">
            <v>SCSIﾗｯｸﾏｳﾝﾄ/ﾐﾆﾀﾜｰ CD-ROM 拡張ｷｯﾄ</v>
          </cell>
          <cell r="K2065">
            <v>-150</v>
          </cell>
        </row>
        <row r="2066">
          <cell r="B2066" t="str">
            <v/>
          </cell>
          <cell r="G2066" t="str">
            <v/>
          </cell>
          <cell r="J2066" t="str">
            <v/>
          </cell>
        </row>
        <row r="2067">
          <cell r="B2067" t="str">
            <v>VT500-REP4TU</v>
          </cell>
          <cell r="C2067" t="str">
            <v>DAT ｻｸｼﾞｮ</v>
          </cell>
          <cell r="D2067" t="str">
            <v>VTﾖｳ DAT ｻｸｼﾞｮ</v>
          </cell>
          <cell r="E2067" t="str">
            <v>A</v>
          </cell>
          <cell r="F2067">
            <v>2</v>
          </cell>
          <cell r="G2067" t="str">
            <v/>
          </cell>
          <cell r="J2067" t="str">
            <v>合計</v>
          </cell>
          <cell r="K2067">
            <v>-285</v>
          </cell>
        </row>
        <row r="2068">
          <cell r="B2068" t="str">
            <v/>
          </cell>
          <cell r="G2068" t="str">
            <v>HT-F4090-SRT4TU</v>
          </cell>
          <cell r="H2068">
            <v>-1</v>
          </cell>
          <cell r="I2068">
            <v>323</v>
          </cell>
          <cell r="J2068" t="str">
            <v>SCSIﾗｯｸﾏｳﾝﾄ/ﾐﾆﾀﾜｰ DAT 拡張ｷｯﾄ</v>
          </cell>
          <cell r="K2068">
            <v>-285</v>
          </cell>
        </row>
        <row r="2069">
          <cell r="B2069" t="str">
            <v/>
          </cell>
          <cell r="G2069" t="str">
            <v/>
          </cell>
          <cell r="J2069" t="str">
            <v/>
          </cell>
        </row>
        <row r="2070">
          <cell r="B2070" t="str">
            <v>VT500-REPRMT</v>
          </cell>
          <cell r="C2070" t="str">
            <v>ﾗｯｸﾏｳﾝﾄ ｻｸｼﾞｮ</v>
          </cell>
          <cell r="D2070" t="str">
            <v>VT500ﾖｳ ﾗｸﾏｳﾝﾄｷｯﾄ ｻｸｼﾞｮ</v>
          </cell>
          <cell r="E2070" t="str">
            <v>A</v>
          </cell>
          <cell r="F2070">
            <v>2</v>
          </cell>
          <cell r="G2070" t="str">
            <v/>
          </cell>
          <cell r="J2070" t="str">
            <v>合計</v>
          </cell>
          <cell r="K2070">
            <v>-1053</v>
          </cell>
        </row>
        <row r="2071">
          <cell r="B2071" t="str">
            <v/>
          </cell>
          <cell r="G2071" t="str">
            <v>HT-4090-SRM2D</v>
          </cell>
          <cell r="H2071">
            <v>-1</v>
          </cell>
          <cell r="I2071">
            <v>323</v>
          </cell>
          <cell r="J2071" t="str">
            <v>SCSIﾗｯｸﾏｳﾝﾄｽﾄﾚｰｼﾞ 2GBﾃﾞｨｽｸ</v>
          </cell>
          <cell r="K2071">
            <v>-618</v>
          </cell>
        </row>
        <row r="2072">
          <cell r="B2072" t="str">
            <v/>
          </cell>
          <cell r="G2072" t="str">
            <v>HT-F4090-SRT4TU</v>
          </cell>
          <cell r="H2072">
            <v>-1</v>
          </cell>
          <cell r="I2072">
            <v>323</v>
          </cell>
          <cell r="J2072" t="str">
            <v>SCSIﾗｯｸﾏｳﾝﾄ/ﾐﾆﾀﾜｰ2-8GB DAT 拡張ｷｯﾄ</v>
          </cell>
          <cell r="K2072">
            <v>-285</v>
          </cell>
        </row>
        <row r="2073">
          <cell r="B2073" t="str">
            <v/>
          </cell>
          <cell r="G2073" t="str">
            <v>HT-F4090-SRTCDU</v>
          </cell>
          <cell r="H2073">
            <v>-1</v>
          </cell>
          <cell r="I2073">
            <v>323</v>
          </cell>
          <cell r="J2073" t="str">
            <v>SCSIﾗｯｸﾏｳﾝﾄ/ﾐﾆﾀﾜｰ CD-ROM 拡張ｷｯﾄ</v>
          </cell>
          <cell r="K2073">
            <v>-150</v>
          </cell>
        </row>
        <row r="2074">
          <cell r="B2074" t="str">
            <v/>
          </cell>
          <cell r="G2074" t="str">
            <v/>
          </cell>
          <cell r="J2074" t="str">
            <v/>
          </cell>
        </row>
        <row r="2075">
          <cell r="B2075" t="str">
            <v>VR-DSP17</v>
          </cell>
          <cell r="C2075" t="str">
            <v>17ｲﾝﾁ ｶﾗｰﾓﾆﾀ</v>
          </cell>
          <cell r="D2075" t="str">
            <v>ｸﾞﾗﾌｨｯｸｽ ﾖｳ 17ｲﾝﾁ ｶﾗｰﾓﾆﾀ</v>
          </cell>
          <cell r="E2075" t="str">
            <v>A</v>
          </cell>
          <cell r="F2075" t="str">
            <v>1</v>
          </cell>
          <cell r="G2075" t="str">
            <v/>
          </cell>
          <cell r="J2075" t="str">
            <v>合計</v>
          </cell>
          <cell r="K2075">
            <v>186</v>
          </cell>
        </row>
        <row r="2076">
          <cell r="B2076" t="str">
            <v/>
          </cell>
          <cell r="G2076" t="str">
            <v>PC-DC3576</v>
          </cell>
          <cell r="H2076">
            <v>1</v>
          </cell>
          <cell r="I2076">
            <v>357</v>
          </cell>
          <cell r="J2076" t="str">
            <v>17ｲﾝﾁﾓﾆﾀ</v>
          </cell>
          <cell r="K2076">
            <v>160</v>
          </cell>
        </row>
        <row r="2077">
          <cell r="B2077" t="str">
            <v/>
          </cell>
          <cell r="G2077" t="str">
            <v>HT-4297-17</v>
          </cell>
          <cell r="H2077">
            <v>1</v>
          </cell>
          <cell r="I2077">
            <v>357</v>
          </cell>
          <cell r="J2077" t="str">
            <v>ｷｰﾎﾞｰﾄﾞ</v>
          </cell>
          <cell r="K2077">
            <v>20</v>
          </cell>
        </row>
        <row r="2078">
          <cell r="B2078" t="str">
            <v/>
          </cell>
          <cell r="G2078" t="str">
            <v>HT-4297-97</v>
          </cell>
          <cell r="H2078">
            <v>1</v>
          </cell>
          <cell r="I2078">
            <v>357</v>
          </cell>
          <cell r="J2078" t="str">
            <v>ﾏｳｽ</v>
          </cell>
          <cell r="K2078">
            <v>4</v>
          </cell>
        </row>
        <row r="2079">
          <cell r="B2079" t="str">
            <v/>
          </cell>
          <cell r="G2079" t="str">
            <v>HT-4955-63E</v>
          </cell>
          <cell r="H2079">
            <v>1</v>
          </cell>
          <cell r="I2079">
            <v>357</v>
          </cell>
          <cell r="J2079" t="str">
            <v>ACｹｰﾌﾞﾙ</v>
          </cell>
          <cell r="K2079">
            <v>2</v>
          </cell>
        </row>
        <row r="2080">
          <cell r="B2080" t="str">
            <v/>
          </cell>
          <cell r="G2080" t="str">
            <v/>
          </cell>
          <cell r="J2080" t="str">
            <v/>
          </cell>
        </row>
        <row r="2081">
          <cell r="B2081" t="str">
            <v>VR-DSP17A</v>
          </cell>
          <cell r="C2081" t="str">
            <v>17ｲﾝﾁ ｶﾗｰﾓﾆﾀ</v>
          </cell>
          <cell r="D2081" t="str">
            <v>ｸﾞﾗﾌｨｯｸｽ ﾖｳ 17ｲﾝﾁ ｶﾗｰﾓﾆﾀ</v>
          </cell>
          <cell r="E2081" t="str">
            <v>A</v>
          </cell>
          <cell r="F2081" t="str">
            <v>1</v>
          </cell>
          <cell r="G2081" t="str">
            <v/>
          </cell>
          <cell r="J2081" t="str">
            <v>合計</v>
          </cell>
          <cell r="K2081">
            <v>186</v>
          </cell>
        </row>
        <row r="2082">
          <cell r="B2082" t="str">
            <v/>
          </cell>
          <cell r="G2082" t="str">
            <v>PC-DC3576</v>
          </cell>
          <cell r="H2082">
            <v>1</v>
          </cell>
          <cell r="I2082">
            <v>357</v>
          </cell>
          <cell r="J2082" t="str">
            <v>17ｲﾝﾁﾓﾆﾀ</v>
          </cell>
          <cell r="K2082">
            <v>160</v>
          </cell>
        </row>
        <row r="2083">
          <cell r="B2083" t="str">
            <v/>
          </cell>
          <cell r="G2083" t="str">
            <v>HT-4297-17A</v>
          </cell>
          <cell r="H2083">
            <v>1</v>
          </cell>
          <cell r="I2083">
            <v>357</v>
          </cell>
          <cell r="J2083" t="str">
            <v>ｷｰﾎﾞｰﾄﾞ</v>
          </cell>
          <cell r="K2083">
            <v>20</v>
          </cell>
        </row>
        <row r="2084">
          <cell r="B2084" t="str">
            <v/>
          </cell>
          <cell r="G2084" t="str">
            <v>HT-4297-97A</v>
          </cell>
          <cell r="H2084">
            <v>1</v>
          </cell>
          <cell r="I2084">
            <v>357</v>
          </cell>
          <cell r="J2084" t="str">
            <v>ﾏｳｽ</v>
          </cell>
          <cell r="K2084">
            <v>4</v>
          </cell>
        </row>
        <row r="2085">
          <cell r="B2085" t="str">
            <v/>
          </cell>
          <cell r="G2085" t="str">
            <v>HT-4955-63E</v>
          </cell>
          <cell r="H2085">
            <v>1</v>
          </cell>
          <cell r="I2085">
            <v>357</v>
          </cell>
          <cell r="J2085" t="str">
            <v>ACｹｰﾌﾞﾙ</v>
          </cell>
          <cell r="K2085">
            <v>2</v>
          </cell>
        </row>
        <row r="2086">
          <cell r="B2086" t="str">
            <v/>
          </cell>
          <cell r="G2086" t="str">
            <v/>
          </cell>
          <cell r="J2086" t="str">
            <v/>
          </cell>
        </row>
        <row r="2087">
          <cell r="B2087" t="str">
            <v>VT-REPHD</v>
          </cell>
          <cell r="C2087" t="str">
            <v>ﾗｯｸﾏｳﾝﾄHDD ﾘﾌﾟﾚｰｽ</v>
          </cell>
          <cell r="D2087" t="str">
            <v>VT520ﾖｳ ﾗｯｸﾏｳﾝﾄ 2GB HDD ﾘﾌﾟﾚｰｽ</v>
          </cell>
          <cell r="E2087" t="str">
            <v>A</v>
          </cell>
          <cell r="F2087">
            <v>2</v>
          </cell>
          <cell r="G2087" t="str">
            <v/>
          </cell>
          <cell r="J2087" t="str">
            <v>合計</v>
          </cell>
          <cell r="K2087">
            <v>13</v>
          </cell>
        </row>
        <row r="2088">
          <cell r="B2088" t="str">
            <v/>
          </cell>
          <cell r="G2088" t="str">
            <v>HT-4090-SRM2DA</v>
          </cell>
          <cell r="H2088">
            <v>-1</v>
          </cell>
          <cell r="I2088">
            <v>323</v>
          </cell>
          <cell r="J2088" t="str">
            <v>ﾗｯｸﾏｳﾝﾄ 2GB HDD</v>
          </cell>
          <cell r="K2088">
            <v>-605</v>
          </cell>
        </row>
        <row r="2089">
          <cell r="B2089" t="str">
            <v/>
          </cell>
          <cell r="G2089" t="str">
            <v>HT-4090-SRM2D</v>
          </cell>
          <cell r="H2089">
            <v>1</v>
          </cell>
          <cell r="I2089">
            <v>323</v>
          </cell>
          <cell r="J2089" t="str">
            <v>ﾗｯｸﾏｳﾝﾄ 2GB HDD</v>
          </cell>
          <cell r="K2089">
            <v>618</v>
          </cell>
        </row>
        <row r="2090">
          <cell r="B2090" t="str">
            <v/>
          </cell>
          <cell r="G2090" t="str">
            <v/>
          </cell>
          <cell r="J2090" t="str">
            <v/>
          </cell>
        </row>
        <row r="2091">
          <cell r="B2091" t="str">
            <v>HT-S3360-P21T2A</v>
          </cell>
          <cell r="C2091" t="str">
            <v>100Base-Tｱﾀﾞﾌﾟﾀ(HP-PB) ｷｯﾄ</v>
          </cell>
          <cell r="D2091" t="str">
            <v>100Base-Tｱﾀﾞﾌﾟﾀ(HP-PB)､HP-UX10.x CD-ROM使用権，</v>
          </cell>
          <cell r="E2091" t="str">
            <v>A</v>
          </cell>
          <cell r="F2091" t="str">
            <v>1</v>
          </cell>
          <cell r="G2091" t="str">
            <v/>
          </cell>
          <cell r="J2091" t="str">
            <v>合計</v>
          </cell>
          <cell r="K2091">
            <v>350</v>
          </cell>
        </row>
        <row r="2092">
          <cell r="B2092" t="str">
            <v/>
          </cell>
          <cell r="C2092" t="str">
            <v>(Tier2)</v>
          </cell>
          <cell r="D2092" t="str">
            <v>Tier1,Tier1-&gt;Tier2 System License</v>
          </cell>
          <cell r="G2092" t="str">
            <v>HT-F3360-P21T1A</v>
          </cell>
          <cell r="H2092">
            <v>1</v>
          </cell>
          <cell r="I2092">
            <v>323</v>
          </cell>
          <cell r="J2092" t="str">
            <v>100Base-Tｱﾀﾞﾌﾟﾀ(HP-PB)</v>
          </cell>
          <cell r="K2092">
            <v>332</v>
          </cell>
        </row>
        <row r="2093">
          <cell r="B2093" t="str">
            <v/>
          </cell>
          <cell r="G2093" t="str">
            <v>RT-31BC2-156E</v>
          </cell>
          <cell r="H2093">
            <v>1</v>
          </cell>
          <cell r="I2093">
            <v>323</v>
          </cell>
          <cell r="J2093" t="str">
            <v>Tier1-&gt;Tier2 System License</v>
          </cell>
          <cell r="K2093">
            <v>18</v>
          </cell>
        </row>
        <row r="2094">
          <cell r="B2094" t="str">
            <v/>
          </cell>
          <cell r="G2094" t="str">
            <v/>
          </cell>
          <cell r="J2094" t="str">
            <v/>
          </cell>
        </row>
        <row r="2095">
          <cell r="B2095" t="str">
            <v>HT-S3360-P21T3A</v>
          </cell>
          <cell r="C2095" t="str">
            <v>100Base-Tｱﾀﾞﾌﾟﾀ(HP-PB) ｷｯﾄ</v>
          </cell>
          <cell r="D2095" t="str">
            <v>100Base-Tｱﾀﾞﾌﾟﾀ(HP-PB)､HP-UX10.x CD-ROM使用権，</v>
          </cell>
          <cell r="E2095" t="str">
            <v>A</v>
          </cell>
          <cell r="F2095" t="str">
            <v>1</v>
          </cell>
          <cell r="G2095" t="str">
            <v/>
          </cell>
          <cell r="J2095" t="str">
            <v>合計</v>
          </cell>
          <cell r="K2095">
            <v>386</v>
          </cell>
        </row>
        <row r="2096">
          <cell r="B2096" t="str">
            <v/>
          </cell>
          <cell r="C2096" t="str">
            <v>(Tier3)</v>
          </cell>
          <cell r="D2096" t="str">
            <v>Tier1,Tier1-&gt;Tier2,Tier2-&gt;Tier3 System License</v>
          </cell>
          <cell r="G2096" t="str">
            <v>HT-F3360-P21T1A</v>
          </cell>
          <cell r="H2096">
            <v>1</v>
          </cell>
          <cell r="I2096">
            <v>323</v>
          </cell>
          <cell r="J2096" t="str">
            <v>100Base-Tｱﾀﾞﾌﾟﾀ(HP-PB)</v>
          </cell>
          <cell r="K2096">
            <v>332</v>
          </cell>
        </row>
        <row r="2097">
          <cell r="B2097" t="str">
            <v/>
          </cell>
          <cell r="G2097" t="str">
            <v>RT-31BC2-156E</v>
          </cell>
          <cell r="H2097">
            <v>1</v>
          </cell>
          <cell r="I2097">
            <v>323</v>
          </cell>
          <cell r="J2097" t="str">
            <v>Tier1-&gt;Tier2 System License</v>
          </cell>
          <cell r="K2097">
            <v>18</v>
          </cell>
        </row>
        <row r="2098">
          <cell r="B2098" t="str">
            <v/>
          </cell>
          <cell r="G2098" t="str">
            <v>RT-31BC2-156K</v>
          </cell>
          <cell r="H2098">
            <v>1</v>
          </cell>
          <cell r="I2098">
            <v>323</v>
          </cell>
          <cell r="J2098" t="str">
            <v>Tier2-&gt;Tier3 System License</v>
          </cell>
          <cell r="K2098">
            <v>36</v>
          </cell>
        </row>
        <row r="2099">
          <cell r="B2099" t="str">
            <v/>
          </cell>
          <cell r="G2099" t="str">
            <v/>
          </cell>
          <cell r="J2099" t="str">
            <v/>
          </cell>
        </row>
        <row r="2100">
          <cell r="B2100" t="str">
            <v>HT-S3360-ES06</v>
          </cell>
          <cell r="C2100" t="str">
            <v>X.25ｱﾀﾞﾌﾟﾀ ｷｯﾄ</v>
          </cell>
          <cell r="D2100" t="str">
            <v>X.25ｱﾀﾞﾌﾟﾀ(EISA),HP-UX10.x CD-ROM使用権</v>
          </cell>
          <cell r="E2100" t="str">
            <v>A</v>
          </cell>
          <cell r="F2100" t="str">
            <v>1</v>
          </cell>
          <cell r="G2100" t="str">
            <v/>
          </cell>
          <cell r="J2100" t="str">
            <v>合計</v>
          </cell>
          <cell r="K2100">
            <v>246</v>
          </cell>
        </row>
        <row r="2101">
          <cell r="B2101" t="str">
            <v/>
          </cell>
          <cell r="D2101" t="str">
            <v>Tier1 System License</v>
          </cell>
          <cell r="G2101" t="str">
            <v>HT-F3360-ES06</v>
          </cell>
          <cell r="H2101">
            <v>1</v>
          </cell>
          <cell r="I2101">
            <v>323</v>
          </cell>
          <cell r="J2101" t="str">
            <v>X.25ｱﾀﾞﾌﾟﾀ(EISA)</v>
          </cell>
          <cell r="K2101">
            <v>212</v>
          </cell>
        </row>
        <row r="2102">
          <cell r="B2102" t="str">
            <v/>
          </cell>
          <cell r="G2102" t="str">
            <v>RT-31BC2-113</v>
          </cell>
          <cell r="H2102">
            <v>1</v>
          </cell>
          <cell r="I2102">
            <v>323</v>
          </cell>
          <cell r="J2102" t="str">
            <v>X.25 ﾄﾞﾗｲﾊﾞ CD-ROM使用権</v>
          </cell>
          <cell r="K2102">
            <v>34</v>
          </cell>
        </row>
        <row r="2103">
          <cell r="B2103" t="str">
            <v/>
          </cell>
          <cell r="G2103" t="str">
            <v/>
          </cell>
          <cell r="J2103" t="str">
            <v/>
          </cell>
        </row>
        <row r="2104">
          <cell r="B2104" t="str">
            <v>HT-S3065-A02CA</v>
          </cell>
          <cell r="C2104" t="str">
            <v>100Base-Tｱﾀﾞﾌﾟﾀ</v>
          </cell>
          <cell r="D2104" t="str">
            <v>100Base-Tｱﾀﾞﾌﾟﾀ(EISA)</v>
          </cell>
          <cell r="E2104" t="str">
            <v>A</v>
          </cell>
          <cell r="F2104" t="str">
            <v>1</v>
          </cell>
          <cell r="G2104" t="str">
            <v/>
          </cell>
          <cell r="J2104" t="str">
            <v>合計</v>
          </cell>
          <cell r="K2104">
            <v>148</v>
          </cell>
        </row>
        <row r="2105">
          <cell r="B2105" t="str">
            <v/>
          </cell>
          <cell r="D2105" t="str">
            <v>日立付加機構(HP-UX10.x),CD-ROM媒体</v>
          </cell>
          <cell r="G2105" t="str">
            <v>HT-F3065-A02</v>
          </cell>
          <cell r="H2105">
            <v>1</v>
          </cell>
          <cell r="I2105">
            <v>323</v>
          </cell>
          <cell r="J2105" t="str">
            <v>100Base-Tｱﾀﾞﾌﾟﾀ</v>
          </cell>
          <cell r="K2105">
            <v>113</v>
          </cell>
        </row>
        <row r="2106">
          <cell r="B2106" t="str">
            <v/>
          </cell>
          <cell r="G2106" t="str">
            <v>P-1B11-101</v>
          </cell>
          <cell r="H2106">
            <v>1</v>
          </cell>
          <cell r="I2106">
            <v>333</v>
          </cell>
          <cell r="J2106" t="str">
            <v>日立付加機構(HP-UX10.x)</v>
          </cell>
          <cell r="K2106">
            <v>20</v>
          </cell>
        </row>
        <row r="2107">
          <cell r="B2107" t="str">
            <v/>
          </cell>
          <cell r="G2107" t="str">
            <v>P-1B11-210</v>
          </cell>
          <cell r="H2107">
            <v>1</v>
          </cell>
          <cell r="I2107">
            <v>333</v>
          </cell>
          <cell r="J2107" t="str">
            <v>CD-ROM媒体</v>
          </cell>
          <cell r="K2107">
            <v>15</v>
          </cell>
        </row>
        <row r="2108">
          <cell r="B2108" t="str">
            <v/>
          </cell>
          <cell r="G2108" t="str">
            <v/>
          </cell>
          <cell r="J2108" t="str">
            <v/>
          </cell>
        </row>
        <row r="2109">
          <cell r="B2109" t="str">
            <v>VK-128M3</v>
          </cell>
          <cell r="C2109" t="str">
            <v>ﾒﾓﾘｾｯﾄ</v>
          </cell>
          <cell r="D2109" t="str">
            <v>VKﾖｳ 128MBﾒﾓﾘ 3ﾏｲ ｾｯﾄ</v>
          </cell>
          <cell r="E2109" t="str">
            <v>A</v>
          </cell>
          <cell r="F2109" t="str">
            <v>1</v>
          </cell>
          <cell r="G2109" t="str">
            <v/>
          </cell>
          <cell r="J2109" t="str">
            <v>合計</v>
          </cell>
          <cell r="K2109">
            <v>1017</v>
          </cell>
        </row>
        <row r="2110">
          <cell r="B2110" t="str">
            <v/>
          </cell>
          <cell r="G2110" t="str">
            <v>HT-F3360-KM02</v>
          </cell>
          <cell r="H2110">
            <v>3</v>
          </cell>
          <cell r="I2110">
            <v>323</v>
          </cell>
          <cell r="J2110" t="str">
            <v>VKｸﾗｽ 128MB ﾒﾓﾘ</v>
          </cell>
          <cell r="K2110">
            <v>1017</v>
          </cell>
        </row>
        <row r="2111">
          <cell r="B2111" t="str">
            <v/>
          </cell>
          <cell r="G2111" t="str">
            <v/>
          </cell>
          <cell r="J2111" t="str">
            <v/>
          </cell>
        </row>
        <row r="2112">
          <cell r="B2112" t="str">
            <v>VK-128M4</v>
          </cell>
          <cell r="C2112" t="str">
            <v>ﾒﾓﾘｾｯﾄ</v>
          </cell>
          <cell r="D2112" t="str">
            <v>VKﾖｳ 128MBﾒﾓﾘ 4ﾏｲ ｾｯﾄ</v>
          </cell>
          <cell r="E2112" t="str">
            <v>A</v>
          </cell>
          <cell r="F2112" t="str">
            <v>1</v>
          </cell>
          <cell r="G2112" t="str">
            <v/>
          </cell>
          <cell r="J2112" t="str">
            <v>合計</v>
          </cell>
          <cell r="K2112">
            <v>1356</v>
          </cell>
        </row>
        <row r="2113">
          <cell r="B2113" t="str">
            <v/>
          </cell>
          <cell r="G2113" t="str">
            <v>HT-F3360-KM02</v>
          </cell>
          <cell r="H2113">
            <v>4</v>
          </cell>
          <cell r="I2113">
            <v>323</v>
          </cell>
          <cell r="J2113" t="str">
            <v>VKｸﾗｽ 128MB ﾒﾓﾘ</v>
          </cell>
          <cell r="K2113">
            <v>1356</v>
          </cell>
        </row>
        <row r="2114">
          <cell r="B2114" t="str">
            <v/>
          </cell>
          <cell r="G2114" t="str">
            <v/>
          </cell>
          <cell r="J2114" t="str">
            <v/>
          </cell>
        </row>
        <row r="2115">
          <cell r="B2115" t="str">
            <v>VK-128M5</v>
          </cell>
          <cell r="C2115" t="str">
            <v>ﾒﾓﾘｾｯﾄ</v>
          </cell>
          <cell r="D2115" t="str">
            <v>VKﾖｳ 128MBﾒﾓﾘ 5ﾏｲ ｾｯﾄ</v>
          </cell>
          <cell r="E2115" t="str">
            <v>A</v>
          </cell>
          <cell r="F2115" t="str">
            <v>1</v>
          </cell>
          <cell r="G2115" t="str">
            <v/>
          </cell>
          <cell r="J2115" t="str">
            <v>合計</v>
          </cell>
          <cell r="K2115">
            <v>1695</v>
          </cell>
        </row>
        <row r="2116">
          <cell r="B2116" t="str">
            <v/>
          </cell>
          <cell r="G2116" t="str">
            <v>HT-F3360-KM02</v>
          </cell>
          <cell r="H2116">
            <v>5</v>
          </cell>
          <cell r="I2116">
            <v>323</v>
          </cell>
          <cell r="J2116" t="str">
            <v>VKｸﾗｽ 128MB ﾒﾓﾘ</v>
          </cell>
          <cell r="K2116">
            <v>1695</v>
          </cell>
        </row>
        <row r="2117">
          <cell r="B2117" t="str">
            <v/>
          </cell>
          <cell r="G2117" t="str">
            <v/>
          </cell>
          <cell r="J2117" t="str">
            <v/>
          </cell>
        </row>
        <row r="2118">
          <cell r="B2118" t="str">
            <v>VK-256M3</v>
          </cell>
          <cell r="C2118" t="str">
            <v>ﾒﾓﾘｾｯﾄ</v>
          </cell>
          <cell r="D2118" t="str">
            <v>VKﾖｳ 256MBﾒﾓﾘ 3ﾏｲ ｾｯﾄ</v>
          </cell>
          <cell r="E2118" t="str">
            <v>A</v>
          </cell>
          <cell r="F2118" t="str">
            <v>1</v>
          </cell>
          <cell r="G2118" t="str">
            <v/>
          </cell>
          <cell r="J2118" t="str">
            <v>合計</v>
          </cell>
          <cell r="K2118">
            <v>4992</v>
          </cell>
        </row>
        <row r="2119">
          <cell r="B2119" t="str">
            <v/>
          </cell>
          <cell r="G2119" t="str">
            <v>HT-F3360-KM04</v>
          </cell>
          <cell r="H2119">
            <v>3</v>
          </cell>
          <cell r="I2119">
            <v>323</v>
          </cell>
          <cell r="J2119" t="str">
            <v>VKｸﾗｽ 256MB ﾒﾓﾘ</v>
          </cell>
          <cell r="K2119">
            <v>4992</v>
          </cell>
        </row>
        <row r="2120">
          <cell r="B2120" t="str">
            <v/>
          </cell>
          <cell r="G2120" t="str">
            <v/>
          </cell>
          <cell r="J2120" t="str">
            <v/>
          </cell>
        </row>
        <row r="2121">
          <cell r="B2121" t="str">
            <v>VK-256M4</v>
          </cell>
          <cell r="C2121" t="str">
            <v>ﾒﾓﾘｾｯﾄ</v>
          </cell>
          <cell r="D2121" t="str">
            <v>VKﾖｳ 256MBﾒﾓﾘ 4ﾏｲ ｾｯﾄ</v>
          </cell>
          <cell r="E2121" t="str">
            <v>A</v>
          </cell>
          <cell r="F2121" t="str">
            <v>1</v>
          </cell>
          <cell r="G2121" t="str">
            <v/>
          </cell>
          <cell r="J2121" t="str">
            <v>合計</v>
          </cell>
          <cell r="K2121">
            <v>6656</v>
          </cell>
        </row>
        <row r="2122">
          <cell r="B2122" t="str">
            <v/>
          </cell>
          <cell r="G2122" t="str">
            <v>HT-F3360-KM04</v>
          </cell>
          <cell r="H2122">
            <v>4</v>
          </cell>
          <cell r="I2122">
            <v>323</v>
          </cell>
          <cell r="J2122" t="str">
            <v>VKｸﾗｽ 256MB ﾒﾓﾘ</v>
          </cell>
          <cell r="K2122">
            <v>6656</v>
          </cell>
        </row>
        <row r="2123">
          <cell r="B2123" t="str">
            <v/>
          </cell>
          <cell r="G2123" t="str">
            <v/>
          </cell>
          <cell r="J2123" t="str">
            <v/>
          </cell>
        </row>
        <row r="2124">
          <cell r="B2124" t="str">
            <v>VK-256M5</v>
          </cell>
          <cell r="C2124" t="str">
            <v>ﾒﾓﾘｾｯﾄ</v>
          </cell>
          <cell r="D2124" t="str">
            <v>VKﾖｳ 256MBﾒﾓﾘ 5ﾏｲ ｾｯﾄ</v>
          </cell>
          <cell r="E2124" t="str">
            <v>A</v>
          </cell>
          <cell r="F2124" t="str">
            <v>1</v>
          </cell>
          <cell r="G2124" t="str">
            <v/>
          </cell>
          <cell r="J2124" t="str">
            <v>合計</v>
          </cell>
          <cell r="K2124">
            <v>8320</v>
          </cell>
        </row>
        <row r="2125">
          <cell r="B2125" t="str">
            <v/>
          </cell>
          <cell r="G2125" t="str">
            <v>HT-F3360-KM04</v>
          </cell>
          <cell r="H2125">
            <v>5</v>
          </cell>
          <cell r="I2125">
            <v>323</v>
          </cell>
          <cell r="J2125" t="str">
            <v>VKｸﾗｽ 256MB ﾒﾓﾘ</v>
          </cell>
          <cell r="K2125">
            <v>8320</v>
          </cell>
        </row>
        <row r="2126">
          <cell r="B2126" t="str">
            <v/>
          </cell>
          <cell r="G2126" t="str">
            <v/>
          </cell>
          <cell r="J2126" t="str">
            <v/>
          </cell>
        </row>
        <row r="2127">
          <cell r="B2127" t="str">
            <v>VR-128M4</v>
          </cell>
          <cell r="C2127" t="str">
            <v>ﾒﾓﾘｾｯﾄ</v>
          </cell>
          <cell r="D2127" t="str">
            <v>VRﾖｳ 128MBﾒﾓﾘ 4ﾏｲ ｾｯﾄ</v>
          </cell>
          <cell r="E2127" t="str">
            <v>A</v>
          </cell>
          <cell r="F2127" t="str">
            <v>1</v>
          </cell>
          <cell r="G2127" t="str">
            <v/>
          </cell>
          <cell r="J2127" t="str">
            <v>合計</v>
          </cell>
          <cell r="K2127">
            <v>1420</v>
          </cell>
        </row>
        <row r="2128">
          <cell r="B2128" t="str">
            <v/>
          </cell>
          <cell r="G2128" t="str">
            <v>HT-F3360-RM02</v>
          </cell>
          <cell r="H2128">
            <v>4</v>
          </cell>
          <cell r="I2128">
            <v>323</v>
          </cell>
          <cell r="J2128" t="str">
            <v>VRｸﾗｽ 128MB ﾒﾓﾘ</v>
          </cell>
          <cell r="K2128">
            <v>1420</v>
          </cell>
        </row>
        <row r="2129">
          <cell r="B2129" t="str">
            <v/>
          </cell>
          <cell r="G2129" t="str">
            <v/>
          </cell>
          <cell r="J2129" t="str">
            <v/>
          </cell>
        </row>
        <row r="2130">
          <cell r="B2130" t="str">
            <v>VR-128M5</v>
          </cell>
          <cell r="C2130" t="str">
            <v>ﾒﾓﾘｾｯﾄ</v>
          </cell>
          <cell r="D2130" t="str">
            <v>VRﾖｳ 128MBﾒﾓﾘ 5ﾏｲ ｾｯﾄ</v>
          </cell>
          <cell r="E2130" t="str">
            <v>A</v>
          </cell>
          <cell r="F2130" t="str">
            <v>1</v>
          </cell>
          <cell r="G2130" t="str">
            <v/>
          </cell>
          <cell r="J2130" t="str">
            <v>合計</v>
          </cell>
          <cell r="K2130">
            <v>1775</v>
          </cell>
        </row>
        <row r="2131">
          <cell r="B2131" t="str">
            <v/>
          </cell>
          <cell r="G2131" t="str">
            <v>HT-F3360-RM02</v>
          </cell>
          <cell r="H2131">
            <v>5</v>
          </cell>
          <cell r="I2131">
            <v>323</v>
          </cell>
          <cell r="J2131" t="str">
            <v>VRｸﾗｽ 128MB ﾒﾓﾘ</v>
          </cell>
          <cell r="K2131">
            <v>1775</v>
          </cell>
        </row>
        <row r="2132">
          <cell r="B2132" t="str">
            <v/>
          </cell>
          <cell r="G2132" t="str">
            <v/>
          </cell>
          <cell r="J2132" t="str">
            <v/>
          </cell>
        </row>
        <row r="2133">
          <cell r="B2133" t="str">
            <v>VR-128M6</v>
          </cell>
          <cell r="C2133" t="str">
            <v>ﾒﾓﾘｾｯﾄ</v>
          </cell>
          <cell r="D2133" t="str">
            <v>VRﾖｳ 128MBﾒﾓﾘ 6ﾏｲ ｾｯﾄ</v>
          </cell>
          <cell r="E2133" t="str">
            <v>A</v>
          </cell>
          <cell r="F2133" t="str">
            <v>1</v>
          </cell>
          <cell r="G2133" t="str">
            <v/>
          </cell>
          <cell r="J2133" t="str">
            <v>合計</v>
          </cell>
          <cell r="K2133">
            <v>2130</v>
          </cell>
        </row>
        <row r="2134">
          <cell r="B2134" t="str">
            <v/>
          </cell>
          <cell r="G2134" t="str">
            <v>HT-F3360-RM02</v>
          </cell>
          <cell r="H2134">
            <v>6</v>
          </cell>
          <cell r="I2134">
            <v>323</v>
          </cell>
          <cell r="J2134" t="str">
            <v>VRｸﾗｽ 128MB ﾒﾓﾘ</v>
          </cell>
          <cell r="K2134">
            <v>2130</v>
          </cell>
        </row>
        <row r="2135">
          <cell r="B2135" t="str">
            <v/>
          </cell>
          <cell r="G2135" t="str">
            <v/>
          </cell>
          <cell r="J2135" t="str">
            <v/>
          </cell>
        </row>
        <row r="2136">
          <cell r="B2136" t="str">
            <v>VR-128M7</v>
          </cell>
          <cell r="C2136" t="str">
            <v>ﾒﾓﾘｾｯﾄ</v>
          </cell>
          <cell r="D2136" t="str">
            <v>VRﾖｳ 128MBﾒﾓﾘ 7ﾏｲ ｾｯﾄ</v>
          </cell>
          <cell r="E2136" t="str">
            <v>A</v>
          </cell>
          <cell r="F2136" t="str">
            <v>1</v>
          </cell>
          <cell r="G2136" t="str">
            <v/>
          </cell>
          <cell r="J2136" t="str">
            <v>合計</v>
          </cell>
          <cell r="K2136">
            <v>2485</v>
          </cell>
        </row>
        <row r="2137">
          <cell r="B2137" t="str">
            <v/>
          </cell>
          <cell r="G2137" t="str">
            <v>HT-F3360-RM02</v>
          </cell>
          <cell r="H2137">
            <v>7</v>
          </cell>
          <cell r="I2137">
            <v>323</v>
          </cell>
          <cell r="J2137" t="str">
            <v>VRｸﾗｽ 128MB ﾒﾓﾘ</v>
          </cell>
          <cell r="K2137">
            <v>2485</v>
          </cell>
        </row>
        <row r="2138">
          <cell r="B2138" t="str">
            <v/>
          </cell>
          <cell r="G2138" t="str">
            <v/>
          </cell>
          <cell r="J2138" t="str">
            <v/>
          </cell>
        </row>
        <row r="2139">
          <cell r="B2139" t="str">
            <v>VR-256M4</v>
          </cell>
          <cell r="C2139" t="str">
            <v>ﾒﾓﾘｾｯﾄ</v>
          </cell>
          <cell r="D2139" t="str">
            <v>VRﾖｳ 256MBﾒﾓﾘ 4ﾏｲ ｾｯﾄ</v>
          </cell>
          <cell r="E2139" t="str">
            <v>A</v>
          </cell>
          <cell r="F2139" t="str">
            <v>1</v>
          </cell>
          <cell r="G2139" t="str">
            <v/>
          </cell>
          <cell r="J2139" t="str">
            <v>合計</v>
          </cell>
          <cell r="K2139">
            <v>6588</v>
          </cell>
        </row>
        <row r="2140">
          <cell r="B2140" t="str">
            <v/>
          </cell>
          <cell r="G2140" t="str">
            <v>HT-F3360-RM04</v>
          </cell>
          <cell r="H2140">
            <v>4</v>
          </cell>
          <cell r="I2140">
            <v>323</v>
          </cell>
          <cell r="J2140" t="str">
            <v>VRｸﾗｽ 256MB ﾒﾓﾘ</v>
          </cell>
          <cell r="K2140">
            <v>6588</v>
          </cell>
        </row>
        <row r="2141">
          <cell r="B2141" t="str">
            <v/>
          </cell>
          <cell r="G2141" t="str">
            <v/>
          </cell>
          <cell r="J2141" t="str">
            <v/>
          </cell>
        </row>
        <row r="2142">
          <cell r="B2142" t="str">
            <v>VR-256M5</v>
          </cell>
          <cell r="C2142" t="str">
            <v>ﾒﾓﾘｾｯﾄ</v>
          </cell>
          <cell r="D2142" t="str">
            <v>VRﾖｳ 256MBﾒﾓﾘ 5ﾏｲ ｾｯﾄ</v>
          </cell>
          <cell r="E2142" t="str">
            <v>A</v>
          </cell>
          <cell r="F2142" t="str">
            <v>1</v>
          </cell>
          <cell r="G2142" t="str">
            <v/>
          </cell>
          <cell r="J2142" t="str">
            <v>合計</v>
          </cell>
          <cell r="K2142">
            <v>8235</v>
          </cell>
        </row>
        <row r="2143">
          <cell r="B2143" t="str">
            <v/>
          </cell>
          <cell r="G2143" t="str">
            <v>HT-F3360-RM04</v>
          </cell>
          <cell r="H2143">
            <v>5</v>
          </cell>
          <cell r="I2143">
            <v>323</v>
          </cell>
          <cell r="J2143" t="str">
            <v>VRｸﾗｽ 256MB ﾒﾓﾘ</v>
          </cell>
          <cell r="K2143">
            <v>8235</v>
          </cell>
        </row>
        <row r="2144">
          <cell r="B2144" t="str">
            <v/>
          </cell>
          <cell r="G2144" t="str">
            <v/>
          </cell>
          <cell r="J2144" t="str">
            <v/>
          </cell>
        </row>
        <row r="2145">
          <cell r="B2145" t="str">
            <v>VR-256M6</v>
          </cell>
          <cell r="C2145" t="str">
            <v>ﾒﾓﾘｾｯﾄ</v>
          </cell>
          <cell r="D2145" t="str">
            <v>VRﾖｳ 256MBﾒﾓﾘ 6ﾏｲ ｾｯﾄ</v>
          </cell>
          <cell r="E2145" t="str">
            <v>A</v>
          </cell>
          <cell r="F2145" t="str">
            <v>1</v>
          </cell>
          <cell r="G2145" t="str">
            <v/>
          </cell>
          <cell r="J2145" t="str">
            <v>合計</v>
          </cell>
          <cell r="K2145">
            <v>9882</v>
          </cell>
        </row>
        <row r="2146">
          <cell r="B2146" t="str">
            <v/>
          </cell>
          <cell r="G2146" t="str">
            <v>HT-F3360-RM04</v>
          </cell>
          <cell r="H2146">
            <v>6</v>
          </cell>
          <cell r="I2146">
            <v>323</v>
          </cell>
          <cell r="J2146" t="str">
            <v>VRｸﾗｽ 256MB ﾒﾓﾘ</v>
          </cell>
          <cell r="K2146">
            <v>9882</v>
          </cell>
        </row>
        <row r="2147">
          <cell r="B2147" t="str">
            <v/>
          </cell>
          <cell r="G2147" t="str">
            <v/>
          </cell>
          <cell r="J2147" t="str">
            <v/>
          </cell>
        </row>
        <row r="2148">
          <cell r="B2148" t="str">
            <v>VR-256M7</v>
          </cell>
          <cell r="C2148" t="str">
            <v>ﾒﾓﾘｾｯﾄ</v>
          </cell>
          <cell r="D2148" t="str">
            <v>VRﾖｳ 256MBﾒﾓﾘ 7ﾏｲ ｾｯﾄ</v>
          </cell>
          <cell r="E2148" t="str">
            <v>A</v>
          </cell>
          <cell r="F2148" t="str">
            <v>1</v>
          </cell>
          <cell r="G2148" t="str">
            <v/>
          </cell>
          <cell r="J2148" t="str">
            <v>合計</v>
          </cell>
          <cell r="K2148">
            <v>11529</v>
          </cell>
        </row>
        <row r="2149">
          <cell r="B2149" t="str">
            <v/>
          </cell>
          <cell r="G2149" t="str">
            <v>HT-F3360-RM04</v>
          </cell>
          <cell r="H2149">
            <v>7</v>
          </cell>
          <cell r="I2149">
            <v>323</v>
          </cell>
          <cell r="J2149" t="str">
            <v>VRｸﾗｽ 256MB ﾒﾓﾘ</v>
          </cell>
          <cell r="K2149">
            <v>11529</v>
          </cell>
        </row>
        <row r="2150">
          <cell r="B2150" t="str">
            <v/>
          </cell>
          <cell r="G2150" t="str">
            <v/>
          </cell>
          <cell r="J2150" t="str">
            <v/>
          </cell>
        </row>
        <row r="2151">
          <cell r="B2151" t="str">
            <v>VT60A-REPCPU1</v>
          </cell>
          <cell r="C2151" t="str">
            <v>ｱｯﾌﾟｸﾞﾚｰﾄﾞ</v>
          </cell>
          <cell r="D2151" t="str">
            <v>CPU ｿﾞｳｾﾂ 1WAY-&gt;2WAY</v>
          </cell>
          <cell r="E2151" t="str">
            <v>A</v>
          </cell>
          <cell r="F2151" t="str">
            <v>1</v>
          </cell>
          <cell r="G2151" t="str">
            <v/>
          </cell>
          <cell r="J2151" t="str">
            <v>合計</v>
          </cell>
          <cell r="K2151">
            <v>4127</v>
          </cell>
        </row>
        <row r="2152">
          <cell r="G2152" t="str">
            <v>HT-4990-T60UP02</v>
          </cell>
          <cell r="H2152">
            <v>1</v>
          </cell>
          <cell r="I2152">
            <v>323</v>
          </cell>
          <cell r="J2152" t="str">
            <v>CPU upgrade 1WAY to 2WAY</v>
          </cell>
          <cell r="K2152">
            <v>4127</v>
          </cell>
        </row>
        <row r="2153">
          <cell r="G2153" t="str">
            <v/>
          </cell>
          <cell r="J2153" t="str">
            <v/>
          </cell>
        </row>
        <row r="2154">
          <cell r="B2154" t="str">
            <v>VT60A-REPCPU2</v>
          </cell>
          <cell r="C2154" t="str">
            <v>ｱｯﾌﾟｸﾞﾚｰﾄﾞ</v>
          </cell>
          <cell r="D2154" t="str">
            <v>CPU ｿﾞｳｾﾂ 1WAY-&gt;3WAY</v>
          </cell>
          <cell r="E2154" t="str">
            <v>A</v>
          </cell>
          <cell r="F2154" t="str">
            <v>1</v>
          </cell>
          <cell r="G2154" t="str">
            <v/>
          </cell>
          <cell r="J2154" t="str">
            <v>合計</v>
          </cell>
          <cell r="K2154">
            <v>8254</v>
          </cell>
        </row>
        <row r="2155">
          <cell r="G2155" t="str">
            <v>HT-4990-T60UP02</v>
          </cell>
          <cell r="H2155">
            <v>1</v>
          </cell>
          <cell r="I2155">
            <v>323</v>
          </cell>
          <cell r="J2155" t="str">
            <v>CPU upgrade 1WAY to 2WAY</v>
          </cell>
          <cell r="K2155">
            <v>4127</v>
          </cell>
        </row>
        <row r="2156">
          <cell r="G2156" t="str">
            <v>HT-4990-T60UP03</v>
          </cell>
          <cell r="H2156">
            <v>1</v>
          </cell>
          <cell r="I2156">
            <v>323</v>
          </cell>
          <cell r="J2156" t="str">
            <v>CPU upgrade 1WAY to 2WAY</v>
          </cell>
          <cell r="K2156">
            <v>4127</v>
          </cell>
        </row>
        <row r="2157">
          <cell r="G2157" t="str">
            <v/>
          </cell>
          <cell r="J2157" t="str">
            <v/>
          </cell>
        </row>
        <row r="2158">
          <cell r="B2158" t="str">
            <v>VT60A-REPCPU3</v>
          </cell>
          <cell r="C2158" t="str">
            <v>ｱｯﾌﾟｸﾞﾚｰﾄﾞ</v>
          </cell>
          <cell r="D2158" t="str">
            <v>CPU ｿﾞｳｾﾂ 1WAY-&gt;4WAY</v>
          </cell>
          <cell r="E2158" t="str">
            <v>A</v>
          </cell>
          <cell r="F2158" t="str">
            <v>1</v>
          </cell>
          <cell r="G2158" t="str">
            <v/>
          </cell>
          <cell r="J2158" t="str">
            <v>合計</v>
          </cell>
          <cell r="K2158">
            <v>12381</v>
          </cell>
        </row>
        <row r="2159">
          <cell r="G2159" t="str">
            <v>HT-4990-T60UP02</v>
          </cell>
          <cell r="H2159">
            <v>1</v>
          </cell>
          <cell r="I2159">
            <v>323</v>
          </cell>
          <cell r="J2159" t="str">
            <v>CPU upgrade 1WAY to 2WAY</v>
          </cell>
          <cell r="K2159">
            <v>4127</v>
          </cell>
        </row>
        <row r="2160">
          <cell r="G2160" t="str">
            <v>HT-4990-T60UP03</v>
          </cell>
          <cell r="H2160">
            <v>1</v>
          </cell>
          <cell r="I2160">
            <v>323</v>
          </cell>
          <cell r="J2160" t="str">
            <v>CPU upgrade 1WAY to 2WAY</v>
          </cell>
          <cell r="K2160">
            <v>4127</v>
          </cell>
        </row>
        <row r="2161">
          <cell r="G2161" t="str">
            <v>HT-4990-T60UP04</v>
          </cell>
          <cell r="H2161">
            <v>1</v>
          </cell>
          <cell r="I2161">
            <v>323</v>
          </cell>
          <cell r="J2161" t="str">
            <v>CPU upgrade 1WAY to 2WAY</v>
          </cell>
          <cell r="K2161">
            <v>4127</v>
          </cell>
        </row>
        <row r="2162">
          <cell r="G2162" t="str">
            <v/>
          </cell>
          <cell r="J2162" t="str">
            <v/>
          </cell>
        </row>
        <row r="2163">
          <cell r="B2163" t="str">
            <v>VT60A-REPCPU4</v>
          </cell>
          <cell r="C2163" t="str">
            <v>ｱｯﾌﾟｸﾞﾚｰﾄﾞ</v>
          </cell>
          <cell r="D2163" t="str">
            <v>CPU ｿﾞｳｾﾂ 1WAY-&gt;5WAY</v>
          </cell>
          <cell r="E2163" t="str">
            <v>A</v>
          </cell>
          <cell r="F2163" t="str">
            <v>1</v>
          </cell>
          <cell r="G2163" t="str">
            <v/>
          </cell>
          <cell r="J2163" t="str">
            <v>合計</v>
          </cell>
          <cell r="K2163">
            <v>16508</v>
          </cell>
        </row>
        <row r="2164">
          <cell r="G2164" t="str">
            <v>HT-4990-T60UP02</v>
          </cell>
          <cell r="H2164">
            <v>1</v>
          </cell>
          <cell r="I2164">
            <v>323</v>
          </cell>
          <cell r="J2164" t="str">
            <v>CPU upgrade 1WAY to 2WAY</v>
          </cell>
          <cell r="K2164">
            <v>4127</v>
          </cell>
        </row>
        <row r="2165">
          <cell r="G2165" t="str">
            <v>HT-4990-T60UP03</v>
          </cell>
          <cell r="H2165">
            <v>1</v>
          </cell>
          <cell r="I2165">
            <v>323</v>
          </cell>
          <cell r="J2165" t="str">
            <v>CPU upgrade 1WAY to 2WAY</v>
          </cell>
          <cell r="K2165">
            <v>4127</v>
          </cell>
        </row>
        <row r="2166">
          <cell r="G2166" t="str">
            <v>HT-4990-T60UP04</v>
          </cell>
          <cell r="H2166">
            <v>1</v>
          </cell>
          <cell r="I2166">
            <v>323</v>
          </cell>
          <cell r="J2166" t="str">
            <v>CPU upgrade 1WAY to 2WAY</v>
          </cell>
          <cell r="K2166">
            <v>4127</v>
          </cell>
        </row>
        <row r="2167">
          <cell r="G2167" t="str">
            <v>HT-4990-T60UP05</v>
          </cell>
          <cell r="H2167">
            <v>1</v>
          </cell>
          <cell r="I2167">
            <v>323</v>
          </cell>
          <cell r="J2167" t="str">
            <v>CPU upgrade 1WAY to 2WAY</v>
          </cell>
          <cell r="K2167">
            <v>4127</v>
          </cell>
        </row>
        <row r="2168">
          <cell r="G2168" t="str">
            <v/>
          </cell>
          <cell r="J2168" t="str">
            <v/>
          </cell>
        </row>
        <row r="2169">
          <cell r="B2169" t="str">
            <v>VT60A-REPCPU5</v>
          </cell>
          <cell r="C2169" t="str">
            <v>ｱｯﾌﾟｸﾞﾚｰﾄﾞ</v>
          </cell>
          <cell r="D2169" t="str">
            <v>CPU ｿﾞｳｾﾂ 1WAY-&gt;6WAY</v>
          </cell>
          <cell r="E2169" t="str">
            <v>A</v>
          </cell>
          <cell r="F2169" t="str">
            <v>1</v>
          </cell>
          <cell r="G2169" t="str">
            <v/>
          </cell>
          <cell r="J2169" t="str">
            <v>合計</v>
          </cell>
          <cell r="K2169">
            <v>20635</v>
          </cell>
        </row>
        <row r="2170">
          <cell r="G2170" t="str">
            <v>HT-4990-T60UP02</v>
          </cell>
          <cell r="H2170">
            <v>1</v>
          </cell>
          <cell r="I2170">
            <v>323</v>
          </cell>
          <cell r="J2170" t="str">
            <v>CPU upgrade 1WAY to 2WAY</v>
          </cell>
          <cell r="K2170">
            <v>4127</v>
          </cell>
        </row>
        <row r="2171">
          <cell r="G2171" t="str">
            <v>HT-4990-T60UP03</v>
          </cell>
          <cell r="H2171">
            <v>1</v>
          </cell>
          <cell r="I2171">
            <v>323</v>
          </cell>
          <cell r="J2171" t="str">
            <v>CPU upgrade 1WAY to 2WAY</v>
          </cell>
          <cell r="K2171">
            <v>4127</v>
          </cell>
        </row>
        <row r="2172">
          <cell r="G2172" t="str">
            <v>HT-4990-T60UP04</v>
          </cell>
          <cell r="H2172">
            <v>1</v>
          </cell>
          <cell r="I2172">
            <v>323</v>
          </cell>
          <cell r="J2172" t="str">
            <v>CPU upgrade 1WAY to 2WAY</v>
          </cell>
          <cell r="K2172">
            <v>4127</v>
          </cell>
        </row>
        <row r="2173">
          <cell r="G2173" t="str">
            <v>HT-4990-T60UP05</v>
          </cell>
          <cell r="H2173">
            <v>1</v>
          </cell>
          <cell r="I2173">
            <v>323</v>
          </cell>
          <cell r="J2173" t="str">
            <v>CPU upgrade 1WAY to 2WAY</v>
          </cell>
          <cell r="K2173">
            <v>4127</v>
          </cell>
        </row>
        <row r="2174">
          <cell r="G2174" t="str">
            <v>HT-4990-T60UP06</v>
          </cell>
          <cell r="H2174">
            <v>1</v>
          </cell>
          <cell r="I2174">
            <v>323</v>
          </cell>
          <cell r="J2174" t="str">
            <v>CPU upgrade 1WAY to 2WAY</v>
          </cell>
          <cell r="K2174">
            <v>4127</v>
          </cell>
        </row>
        <row r="2175">
          <cell r="G2175" t="str">
            <v/>
          </cell>
          <cell r="J2175" t="str">
            <v/>
          </cell>
        </row>
        <row r="2176">
          <cell r="B2176" t="str">
            <v>VT60A-REPCPU6</v>
          </cell>
          <cell r="C2176" t="str">
            <v>ｱｯﾌﾟｸﾞﾚｰﾄﾞ</v>
          </cell>
          <cell r="D2176" t="str">
            <v>CPU ｿﾞｳｾﾂ 1WAY-&gt;7WAY</v>
          </cell>
          <cell r="E2176" t="str">
            <v>A</v>
          </cell>
          <cell r="F2176" t="str">
            <v>1</v>
          </cell>
          <cell r="G2176" t="str">
            <v/>
          </cell>
          <cell r="J2176" t="str">
            <v>合計</v>
          </cell>
          <cell r="K2176">
            <v>24762</v>
          </cell>
        </row>
        <row r="2177">
          <cell r="G2177" t="str">
            <v>HT-4990-T60UP02</v>
          </cell>
          <cell r="H2177">
            <v>1</v>
          </cell>
          <cell r="I2177">
            <v>323</v>
          </cell>
          <cell r="J2177" t="str">
            <v>CPU upgrade 1WAY to 2WAY</v>
          </cell>
          <cell r="K2177">
            <v>4127</v>
          </cell>
        </row>
        <row r="2178">
          <cell r="G2178" t="str">
            <v>HT-4990-T60UP03</v>
          </cell>
          <cell r="H2178">
            <v>1</v>
          </cell>
          <cell r="I2178">
            <v>323</v>
          </cell>
          <cell r="J2178" t="str">
            <v>CPU upgrade 1WAY to 2WAY</v>
          </cell>
          <cell r="K2178">
            <v>4127</v>
          </cell>
        </row>
        <row r="2179">
          <cell r="G2179" t="str">
            <v>HT-4990-T60UP04</v>
          </cell>
          <cell r="H2179">
            <v>1</v>
          </cell>
          <cell r="I2179">
            <v>323</v>
          </cell>
          <cell r="J2179" t="str">
            <v>CPU upgrade 1WAY to 2WAY</v>
          </cell>
          <cell r="K2179">
            <v>4127</v>
          </cell>
        </row>
        <row r="2180">
          <cell r="G2180" t="str">
            <v>HT-4990-T60UP05</v>
          </cell>
          <cell r="H2180">
            <v>1</v>
          </cell>
          <cell r="I2180">
            <v>323</v>
          </cell>
          <cell r="J2180" t="str">
            <v>CPU upgrade 1WAY to 2WAY</v>
          </cell>
          <cell r="K2180">
            <v>4127</v>
          </cell>
        </row>
        <row r="2181">
          <cell r="G2181" t="str">
            <v>HT-4990-T60UP06</v>
          </cell>
          <cell r="H2181">
            <v>1</v>
          </cell>
          <cell r="I2181">
            <v>323</v>
          </cell>
          <cell r="J2181" t="str">
            <v>CPU upgrade 1WAY to 2WAY</v>
          </cell>
          <cell r="K2181">
            <v>4127</v>
          </cell>
        </row>
        <row r="2182">
          <cell r="G2182" t="str">
            <v>HT-4990-T60UP07</v>
          </cell>
          <cell r="H2182">
            <v>1</v>
          </cell>
          <cell r="I2182">
            <v>323</v>
          </cell>
          <cell r="J2182" t="str">
            <v>CPU upgrade 1WAY to 2WAY</v>
          </cell>
          <cell r="K2182">
            <v>4127</v>
          </cell>
        </row>
        <row r="2183">
          <cell r="G2183" t="str">
            <v/>
          </cell>
          <cell r="J2183" t="str">
            <v/>
          </cell>
        </row>
        <row r="2184">
          <cell r="B2184" t="str">
            <v>VT60A-REPCPU7</v>
          </cell>
          <cell r="C2184" t="str">
            <v>ｱｯﾌﾟｸﾞﾚｰﾄﾞ</v>
          </cell>
          <cell r="D2184" t="str">
            <v>CPU ｿﾞｳｾﾂ 1WAY-&gt;8WAY</v>
          </cell>
          <cell r="E2184" t="str">
            <v>A</v>
          </cell>
          <cell r="F2184" t="str">
            <v>1</v>
          </cell>
          <cell r="G2184" t="str">
            <v/>
          </cell>
          <cell r="J2184" t="str">
            <v>合計</v>
          </cell>
          <cell r="K2184">
            <v>28889</v>
          </cell>
        </row>
        <row r="2185">
          <cell r="G2185" t="str">
            <v>HT-4990-T60UP02</v>
          </cell>
          <cell r="H2185">
            <v>1</v>
          </cell>
          <cell r="I2185">
            <v>323</v>
          </cell>
          <cell r="J2185" t="str">
            <v>CPU upgrade 1WAY to 2WAY</v>
          </cell>
          <cell r="K2185">
            <v>4127</v>
          </cell>
        </row>
        <row r="2186">
          <cell r="G2186" t="str">
            <v>HT-4990-T60UP03</v>
          </cell>
          <cell r="H2186">
            <v>1</v>
          </cell>
          <cell r="I2186">
            <v>323</v>
          </cell>
          <cell r="J2186" t="str">
            <v>CPU upgrade 1WAY to 2WAY</v>
          </cell>
          <cell r="K2186">
            <v>4127</v>
          </cell>
        </row>
        <row r="2187">
          <cell r="G2187" t="str">
            <v>HT-4990-T60UP04</v>
          </cell>
          <cell r="H2187">
            <v>1</v>
          </cell>
          <cell r="I2187">
            <v>323</v>
          </cell>
          <cell r="J2187" t="str">
            <v>CPU upgrade 1WAY to 2WAY</v>
          </cell>
          <cell r="K2187">
            <v>4127</v>
          </cell>
        </row>
        <row r="2188">
          <cell r="G2188" t="str">
            <v>HT-4990-T60UP05</v>
          </cell>
          <cell r="H2188">
            <v>1</v>
          </cell>
          <cell r="I2188">
            <v>323</v>
          </cell>
          <cell r="J2188" t="str">
            <v>CPU upgrade 1WAY to 2WAY</v>
          </cell>
          <cell r="K2188">
            <v>4127</v>
          </cell>
        </row>
        <row r="2189">
          <cell r="G2189" t="str">
            <v>HT-4990-T60UP06</v>
          </cell>
          <cell r="H2189">
            <v>1</v>
          </cell>
          <cell r="I2189">
            <v>323</v>
          </cell>
          <cell r="J2189" t="str">
            <v>CPU upgrade 1WAY to 2WAY</v>
          </cell>
          <cell r="K2189">
            <v>4127</v>
          </cell>
        </row>
        <row r="2190">
          <cell r="G2190" t="str">
            <v>HT-4990-T60UP07</v>
          </cell>
          <cell r="H2190">
            <v>1</v>
          </cell>
          <cell r="I2190">
            <v>323</v>
          </cell>
          <cell r="J2190" t="str">
            <v>CPU upgrade 1WAY to 2WAY</v>
          </cell>
          <cell r="K2190">
            <v>4127</v>
          </cell>
        </row>
        <row r="2191">
          <cell r="G2191" t="str">
            <v>HT-4990-T60UP08</v>
          </cell>
          <cell r="H2191">
            <v>1</v>
          </cell>
          <cell r="I2191">
            <v>323</v>
          </cell>
          <cell r="J2191" t="str">
            <v>CPU upgrade 1WAY to 2WAY</v>
          </cell>
          <cell r="K2191">
            <v>4127</v>
          </cell>
        </row>
        <row r="2192">
          <cell r="G2192" t="str">
            <v/>
          </cell>
          <cell r="J2192" t="str">
            <v/>
          </cell>
        </row>
        <row r="2193">
          <cell r="B2193" t="str">
            <v>VT60A-REPCPU8</v>
          </cell>
          <cell r="C2193" t="str">
            <v>ｱｯﾌﾟｸﾞﾚｰﾄﾞ</v>
          </cell>
          <cell r="D2193" t="str">
            <v>CPU ｿﾞｳｾﾂ 1WAY-&gt;9WAY</v>
          </cell>
          <cell r="E2193" t="str">
            <v>A</v>
          </cell>
          <cell r="F2193" t="str">
            <v>1</v>
          </cell>
          <cell r="G2193" t="str">
            <v/>
          </cell>
          <cell r="J2193" t="str">
            <v>合計</v>
          </cell>
          <cell r="K2193">
            <v>33016</v>
          </cell>
        </row>
        <row r="2194">
          <cell r="G2194" t="str">
            <v>HT-4990-T60UP02</v>
          </cell>
          <cell r="H2194">
            <v>1</v>
          </cell>
          <cell r="I2194">
            <v>323</v>
          </cell>
          <cell r="J2194" t="str">
            <v>CPU upgrade 1WAY to 2WAY</v>
          </cell>
          <cell r="K2194">
            <v>4127</v>
          </cell>
        </row>
        <row r="2195">
          <cell r="G2195" t="str">
            <v>HT-4990-T60UP03</v>
          </cell>
          <cell r="H2195">
            <v>1</v>
          </cell>
          <cell r="I2195">
            <v>323</v>
          </cell>
          <cell r="J2195" t="str">
            <v>CPU upgrade 1WAY to 2WAY</v>
          </cell>
          <cell r="K2195">
            <v>4127</v>
          </cell>
        </row>
        <row r="2196">
          <cell r="G2196" t="str">
            <v>HT-4990-T60UP04</v>
          </cell>
          <cell r="H2196">
            <v>1</v>
          </cell>
          <cell r="I2196">
            <v>323</v>
          </cell>
          <cell r="J2196" t="str">
            <v>CPU upgrade 1WAY to 2WAY</v>
          </cell>
          <cell r="K2196">
            <v>4127</v>
          </cell>
        </row>
        <row r="2197">
          <cell r="G2197" t="str">
            <v>HT-4990-T60UP05</v>
          </cell>
          <cell r="H2197">
            <v>1</v>
          </cell>
          <cell r="I2197">
            <v>323</v>
          </cell>
          <cell r="J2197" t="str">
            <v>CPU upgrade 1WAY to 2WAY</v>
          </cell>
          <cell r="K2197">
            <v>4127</v>
          </cell>
        </row>
        <row r="2198">
          <cell r="G2198" t="str">
            <v>HT-4990-T60UP06</v>
          </cell>
          <cell r="H2198">
            <v>1</v>
          </cell>
          <cell r="I2198">
            <v>323</v>
          </cell>
          <cell r="J2198" t="str">
            <v>CPU upgrade 1WAY to 2WAY</v>
          </cell>
          <cell r="K2198">
            <v>4127</v>
          </cell>
        </row>
        <row r="2199">
          <cell r="G2199" t="str">
            <v>HT-4990-T60UP07</v>
          </cell>
          <cell r="H2199">
            <v>1</v>
          </cell>
          <cell r="I2199">
            <v>323</v>
          </cell>
          <cell r="J2199" t="str">
            <v>CPU upgrade 1WAY to 2WAY</v>
          </cell>
          <cell r="K2199">
            <v>4127</v>
          </cell>
        </row>
        <row r="2200">
          <cell r="G2200" t="str">
            <v>HT-4990-T60UP08</v>
          </cell>
          <cell r="H2200">
            <v>1</v>
          </cell>
          <cell r="I2200">
            <v>323</v>
          </cell>
          <cell r="J2200" t="str">
            <v>CPU upgrade 1WAY to 2WAY</v>
          </cell>
          <cell r="K2200">
            <v>4127</v>
          </cell>
        </row>
        <row r="2201">
          <cell r="G2201" t="str">
            <v>HT-4990-T60UP09</v>
          </cell>
          <cell r="H2201">
            <v>1</v>
          </cell>
          <cell r="I2201">
            <v>323</v>
          </cell>
          <cell r="J2201" t="str">
            <v>CPU upgrade 1WAY to 2WAY</v>
          </cell>
          <cell r="K2201">
            <v>4127</v>
          </cell>
        </row>
        <row r="2202">
          <cell r="G2202" t="str">
            <v/>
          </cell>
          <cell r="J2202" t="str">
            <v/>
          </cell>
        </row>
        <row r="2203">
          <cell r="B2203" t="str">
            <v>VT60A-REPCPU9</v>
          </cell>
          <cell r="C2203" t="str">
            <v>ｱｯﾌﾟｸﾞﾚｰﾄﾞ</v>
          </cell>
          <cell r="D2203" t="str">
            <v>CPU ｿﾞｳｾﾂ 1WAY-&gt;10WAY</v>
          </cell>
          <cell r="E2203" t="str">
            <v>A</v>
          </cell>
          <cell r="F2203" t="str">
            <v>1</v>
          </cell>
          <cell r="G2203" t="str">
            <v/>
          </cell>
          <cell r="J2203" t="str">
            <v>合計</v>
          </cell>
          <cell r="K2203">
            <v>37143</v>
          </cell>
        </row>
        <row r="2204">
          <cell r="G2204" t="str">
            <v>HT-4990-T60UP02</v>
          </cell>
          <cell r="H2204">
            <v>1</v>
          </cell>
          <cell r="I2204">
            <v>323</v>
          </cell>
          <cell r="J2204" t="str">
            <v>CPU upgrade 1WAY to 2WAY</v>
          </cell>
          <cell r="K2204">
            <v>4127</v>
          </cell>
        </row>
        <row r="2205">
          <cell r="G2205" t="str">
            <v>HT-4990-T60UP03</v>
          </cell>
          <cell r="H2205">
            <v>1</v>
          </cell>
          <cell r="I2205">
            <v>323</v>
          </cell>
          <cell r="J2205" t="str">
            <v>CPU upgrade 1WAY to 2WAY</v>
          </cell>
          <cell r="K2205">
            <v>4127</v>
          </cell>
        </row>
        <row r="2206">
          <cell r="G2206" t="str">
            <v>HT-4990-T60UP04</v>
          </cell>
          <cell r="H2206">
            <v>1</v>
          </cell>
          <cell r="I2206">
            <v>323</v>
          </cell>
          <cell r="J2206" t="str">
            <v>CPU upgrade 1WAY to 2WAY</v>
          </cell>
          <cell r="K2206">
            <v>4127</v>
          </cell>
        </row>
        <row r="2207">
          <cell r="G2207" t="str">
            <v>HT-4990-T60UP05</v>
          </cell>
          <cell r="H2207">
            <v>1</v>
          </cell>
          <cell r="I2207">
            <v>323</v>
          </cell>
          <cell r="J2207" t="str">
            <v>CPU upgrade 1WAY to 2WAY</v>
          </cell>
          <cell r="K2207">
            <v>4127</v>
          </cell>
        </row>
        <row r="2208">
          <cell r="G2208" t="str">
            <v>HT-4990-T60UP06</v>
          </cell>
          <cell r="H2208">
            <v>1</v>
          </cell>
          <cell r="I2208">
            <v>323</v>
          </cell>
          <cell r="J2208" t="str">
            <v>CPU upgrade 1WAY to 2WAY</v>
          </cell>
          <cell r="K2208">
            <v>4127</v>
          </cell>
        </row>
        <row r="2209">
          <cell r="G2209" t="str">
            <v>HT-4990-T60UP07</v>
          </cell>
          <cell r="H2209">
            <v>1</v>
          </cell>
          <cell r="I2209">
            <v>323</v>
          </cell>
          <cell r="J2209" t="str">
            <v>CPU upgrade 1WAY to 2WAY</v>
          </cell>
          <cell r="K2209">
            <v>4127</v>
          </cell>
        </row>
        <row r="2210">
          <cell r="G2210" t="str">
            <v>HT-4990-T60UP08</v>
          </cell>
          <cell r="H2210">
            <v>1</v>
          </cell>
          <cell r="I2210">
            <v>323</v>
          </cell>
          <cell r="J2210" t="str">
            <v>CPU upgrade 1WAY to 2WAY</v>
          </cell>
          <cell r="K2210">
            <v>4127</v>
          </cell>
        </row>
        <row r="2211">
          <cell r="G2211" t="str">
            <v>HT-4990-T60UP09</v>
          </cell>
          <cell r="H2211">
            <v>1</v>
          </cell>
          <cell r="I2211">
            <v>323</v>
          </cell>
          <cell r="J2211" t="str">
            <v>CPU upgrade 1WAY to 2WAY</v>
          </cell>
          <cell r="K2211">
            <v>4127</v>
          </cell>
        </row>
        <row r="2212">
          <cell r="G2212" t="str">
            <v>HT-4990-T60UP10</v>
          </cell>
          <cell r="H2212">
            <v>1</v>
          </cell>
          <cell r="I2212">
            <v>323</v>
          </cell>
          <cell r="J2212" t="str">
            <v>CPU upgrade 1WAY to 2WAY</v>
          </cell>
          <cell r="K2212">
            <v>4127</v>
          </cell>
        </row>
        <row r="2213">
          <cell r="G2213" t="str">
            <v/>
          </cell>
          <cell r="J2213" t="str">
            <v/>
          </cell>
        </row>
        <row r="2214">
          <cell r="B2214" t="str">
            <v>VT60A-REPCPU10</v>
          </cell>
          <cell r="C2214" t="str">
            <v>ｱｯﾌﾟｸﾞﾚｰﾄﾞ</v>
          </cell>
          <cell r="D2214" t="str">
            <v>CPU ｿﾞｳｾﾂ 1WAY-&gt;11WAY</v>
          </cell>
          <cell r="E2214" t="str">
            <v>A</v>
          </cell>
          <cell r="F2214" t="str">
            <v>1</v>
          </cell>
          <cell r="G2214" t="str">
            <v/>
          </cell>
          <cell r="J2214" t="str">
            <v>合計</v>
          </cell>
          <cell r="K2214">
            <v>41270</v>
          </cell>
        </row>
        <row r="2215">
          <cell r="G2215" t="str">
            <v>HT-4990-T60UP02</v>
          </cell>
          <cell r="H2215">
            <v>1</v>
          </cell>
          <cell r="I2215">
            <v>323</v>
          </cell>
          <cell r="J2215" t="str">
            <v>CPU upgrade 1WAY to 2WAY</v>
          </cell>
          <cell r="K2215">
            <v>4127</v>
          </cell>
        </row>
        <row r="2216">
          <cell r="G2216" t="str">
            <v>HT-4990-T60UP03</v>
          </cell>
          <cell r="H2216">
            <v>1</v>
          </cell>
          <cell r="I2216">
            <v>323</v>
          </cell>
          <cell r="J2216" t="str">
            <v>CPU upgrade 1WAY to 2WAY</v>
          </cell>
          <cell r="K2216">
            <v>4127</v>
          </cell>
        </row>
        <row r="2217">
          <cell r="G2217" t="str">
            <v>HT-4990-T60UP04</v>
          </cell>
          <cell r="H2217">
            <v>1</v>
          </cell>
          <cell r="I2217">
            <v>323</v>
          </cell>
          <cell r="J2217" t="str">
            <v>CPU upgrade 1WAY to 2WAY</v>
          </cell>
          <cell r="K2217">
            <v>4127</v>
          </cell>
        </row>
        <row r="2218">
          <cell r="G2218" t="str">
            <v>HT-4990-T60UP05</v>
          </cell>
          <cell r="H2218">
            <v>1</v>
          </cell>
          <cell r="I2218">
            <v>323</v>
          </cell>
          <cell r="J2218" t="str">
            <v>CPU upgrade 1WAY to 2WAY</v>
          </cell>
          <cell r="K2218">
            <v>4127</v>
          </cell>
        </row>
        <row r="2219">
          <cell r="G2219" t="str">
            <v>HT-4990-T60UP06</v>
          </cell>
          <cell r="H2219">
            <v>1</v>
          </cell>
          <cell r="I2219">
            <v>323</v>
          </cell>
          <cell r="J2219" t="str">
            <v>CPU upgrade 1WAY to 2WAY</v>
          </cell>
          <cell r="K2219">
            <v>4127</v>
          </cell>
        </row>
        <row r="2220">
          <cell r="G2220" t="str">
            <v>HT-4990-T60UP07</v>
          </cell>
          <cell r="H2220">
            <v>1</v>
          </cell>
          <cell r="I2220">
            <v>323</v>
          </cell>
          <cell r="J2220" t="str">
            <v>CPU upgrade 1WAY to 2WAY</v>
          </cell>
          <cell r="K2220">
            <v>4127</v>
          </cell>
        </row>
        <row r="2221">
          <cell r="G2221" t="str">
            <v>HT-4990-T60UP08</v>
          </cell>
          <cell r="H2221">
            <v>1</v>
          </cell>
          <cell r="I2221">
            <v>323</v>
          </cell>
          <cell r="J2221" t="str">
            <v>CPU upgrade 1WAY to 2WAY</v>
          </cell>
          <cell r="K2221">
            <v>4127</v>
          </cell>
        </row>
        <row r="2222">
          <cell r="G2222" t="str">
            <v>HT-4990-T60UP09</v>
          </cell>
          <cell r="H2222">
            <v>1</v>
          </cell>
          <cell r="I2222">
            <v>323</v>
          </cell>
          <cell r="J2222" t="str">
            <v>CPU upgrade 1WAY to 2WAY</v>
          </cell>
          <cell r="K2222">
            <v>4127</v>
          </cell>
        </row>
        <row r="2223">
          <cell r="G2223" t="str">
            <v>HT-4990-T60UP10</v>
          </cell>
          <cell r="H2223">
            <v>1</v>
          </cell>
          <cell r="I2223">
            <v>323</v>
          </cell>
          <cell r="J2223" t="str">
            <v>CPU upgrade 1WAY to 2WAY</v>
          </cell>
          <cell r="K2223">
            <v>4127</v>
          </cell>
        </row>
        <row r="2224">
          <cell r="G2224" t="str">
            <v>HT-4990-T60UP11</v>
          </cell>
          <cell r="H2224">
            <v>1</v>
          </cell>
          <cell r="I2224">
            <v>323</v>
          </cell>
          <cell r="J2224" t="str">
            <v>CPU upgrade 1WAY to 2WAY</v>
          </cell>
          <cell r="K2224">
            <v>4127</v>
          </cell>
        </row>
        <row r="2225">
          <cell r="G2225" t="str">
            <v/>
          </cell>
          <cell r="J2225" t="str">
            <v/>
          </cell>
        </row>
        <row r="2226">
          <cell r="B2226" t="str">
            <v>VT60A-REPCPU11</v>
          </cell>
          <cell r="C2226" t="str">
            <v>ｱｯﾌﾟｸﾞﾚｰﾄﾞ</v>
          </cell>
          <cell r="D2226" t="str">
            <v>CPU ｿﾞｳｾﾂ 1WAY-&gt;12WAY</v>
          </cell>
          <cell r="E2226" t="str">
            <v>A</v>
          </cell>
          <cell r="F2226" t="str">
            <v>1</v>
          </cell>
          <cell r="G2226" t="str">
            <v/>
          </cell>
          <cell r="J2226" t="str">
            <v>合計</v>
          </cell>
          <cell r="K2226">
            <v>45397</v>
          </cell>
        </row>
        <row r="2227">
          <cell r="G2227" t="str">
            <v>HT-4990-T60UP02</v>
          </cell>
          <cell r="H2227">
            <v>1</v>
          </cell>
          <cell r="I2227">
            <v>323</v>
          </cell>
          <cell r="J2227" t="str">
            <v>CPU upgrade 1WAY to 2WAY</v>
          </cell>
          <cell r="K2227">
            <v>4127</v>
          </cell>
        </row>
        <row r="2228">
          <cell r="G2228" t="str">
            <v>HT-4990-T60UP03</v>
          </cell>
          <cell r="H2228">
            <v>1</v>
          </cell>
          <cell r="I2228">
            <v>323</v>
          </cell>
          <cell r="J2228" t="str">
            <v>CPU upgrade 1WAY to 2WAY</v>
          </cell>
          <cell r="K2228">
            <v>4127</v>
          </cell>
        </row>
        <row r="2229">
          <cell r="G2229" t="str">
            <v>HT-4990-T60UP04</v>
          </cell>
          <cell r="H2229">
            <v>1</v>
          </cell>
          <cell r="I2229">
            <v>323</v>
          </cell>
          <cell r="J2229" t="str">
            <v>CPU upgrade 1WAY to 2WAY</v>
          </cell>
          <cell r="K2229">
            <v>4127</v>
          </cell>
        </row>
        <row r="2230">
          <cell r="G2230" t="str">
            <v>HT-4990-T60UP05</v>
          </cell>
          <cell r="H2230">
            <v>1</v>
          </cell>
          <cell r="I2230">
            <v>323</v>
          </cell>
          <cell r="J2230" t="str">
            <v>CPU upgrade 1WAY to 2WAY</v>
          </cell>
          <cell r="K2230">
            <v>4127</v>
          </cell>
        </row>
        <row r="2231">
          <cell r="G2231" t="str">
            <v>HT-4990-T60UP06</v>
          </cell>
          <cell r="H2231">
            <v>1</v>
          </cell>
          <cell r="I2231">
            <v>323</v>
          </cell>
          <cell r="J2231" t="str">
            <v>CPU upgrade 1WAY to 2WAY</v>
          </cell>
          <cell r="K2231">
            <v>4127</v>
          </cell>
        </row>
        <row r="2232">
          <cell r="G2232" t="str">
            <v>HT-4990-T60UP07</v>
          </cell>
          <cell r="H2232">
            <v>1</v>
          </cell>
          <cell r="I2232">
            <v>323</v>
          </cell>
          <cell r="J2232" t="str">
            <v>CPU upgrade 1WAY to 2WAY</v>
          </cell>
          <cell r="K2232">
            <v>4127</v>
          </cell>
        </row>
        <row r="2233">
          <cell r="G2233" t="str">
            <v>HT-4990-T60UP08</v>
          </cell>
          <cell r="H2233">
            <v>1</v>
          </cell>
          <cell r="I2233">
            <v>323</v>
          </cell>
          <cell r="J2233" t="str">
            <v>CPU upgrade 1WAY to 2WAY</v>
          </cell>
          <cell r="K2233">
            <v>4127</v>
          </cell>
        </row>
        <row r="2234">
          <cell r="G2234" t="str">
            <v>HT-4990-T60UP09</v>
          </cell>
          <cell r="H2234">
            <v>1</v>
          </cell>
          <cell r="I2234">
            <v>323</v>
          </cell>
          <cell r="J2234" t="str">
            <v>CPU upgrade 1WAY to 2WAY</v>
          </cell>
          <cell r="K2234">
            <v>4127</v>
          </cell>
        </row>
        <row r="2235">
          <cell r="G2235" t="str">
            <v>HT-4990-T60UP10</v>
          </cell>
          <cell r="H2235">
            <v>1</v>
          </cell>
          <cell r="I2235">
            <v>323</v>
          </cell>
          <cell r="J2235" t="str">
            <v>CPU upgrade 1WAY to 2WAY</v>
          </cell>
          <cell r="K2235">
            <v>4127</v>
          </cell>
        </row>
        <row r="2236">
          <cell r="G2236" t="str">
            <v>HT-4990-T60UP11</v>
          </cell>
          <cell r="H2236">
            <v>1</v>
          </cell>
          <cell r="I2236">
            <v>323</v>
          </cell>
          <cell r="J2236" t="str">
            <v>CPU upgrade 1WAY to 2WAY</v>
          </cell>
          <cell r="K2236">
            <v>4127</v>
          </cell>
        </row>
        <row r="2237">
          <cell r="G2237" t="str">
            <v>HT-4990-T60UP12</v>
          </cell>
          <cell r="H2237">
            <v>1</v>
          </cell>
          <cell r="I2237">
            <v>323</v>
          </cell>
          <cell r="J2237" t="str">
            <v>CPU upgrade 1WAY to 2WAY</v>
          </cell>
          <cell r="K2237">
            <v>4127</v>
          </cell>
        </row>
        <row r="2238">
          <cell r="G2238" t="str">
            <v/>
          </cell>
          <cell r="J2238" t="str">
            <v/>
          </cell>
        </row>
        <row r="2239">
          <cell r="B2239" t="str">
            <v>VT52-DLR</v>
          </cell>
          <cell r="C2239" t="str">
            <v>ﾗｯｸﾏｳﾝﾄ ｻｸｼﾞｮ</v>
          </cell>
          <cell r="D2239" t="str">
            <v>VT520-3ﾖｳ ﾗｯｸﾏｳﾝﾄ ｻｸｼﾞｮ</v>
          </cell>
          <cell r="E2239" t="str">
            <v>A</v>
          </cell>
          <cell r="F2239">
            <v>2</v>
          </cell>
          <cell r="J2239" t="str">
            <v>合計</v>
          </cell>
          <cell r="K2239">
            <v>-1067.5</v>
          </cell>
        </row>
        <row r="2240">
          <cell r="B2240" t="str">
            <v/>
          </cell>
          <cell r="G2240" t="str">
            <v>HT-4090-SRM2D</v>
          </cell>
          <cell r="H2240">
            <v>1</v>
          </cell>
          <cell r="I2240">
            <v>323</v>
          </cell>
          <cell r="J2240" t="str">
            <v>ﾗｯｸﾏｳﾝﾄ ｽﾄﾚｰｼﾞ HD 2GB</v>
          </cell>
          <cell r="K2240">
            <v>-618</v>
          </cell>
        </row>
        <row r="2241">
          <cell r="B2241" t="str">
            <v/>
          </cell>
          <cell r="G2241" t="str">
            <v>HT-F4090-SRT8TU</v>
          </cell>
          <cell r="H2241">
            <v>1</v>
          </cell>
          <cell r="I2241">
            <v>323</v>
          </cell>
          <cell r="J2241" t="str">
            <v>2-16GB DDS-2/DAT ﾕﾆｯﾄ</v>
          </cell>
          <cell r="K2241">
            <v>-429</v>
          </cell>
        </row>
        <row r="2242">
          <cell r="B2242" t="str">
            <v/>
          </cell>
          <cell r="G2242" t="str">
            <v>HT-4990-CLS2291</v>
          </cell>
          <cell r="H2242">
            <v>1</v>
          </cell>
          <cell r="I2242">
            <v>323</v>
          </cell>
          <cell r="J2242" t="str">
            <v>SCSI ﾀﾐﾈｰﾀ</v>
          </cell>
          <cell r="K2242">
            <v>-6.5</v>
          </cell>
        </row>
        <row r="2243">
          <cell r="B2243" t="str">
            <v/>
          </cell>
          <cell r="G2243" t="str">
            <v>HT-4990-CLS2297</v>
          </cell>
          <cell r="H2243">
            <v>1</v>
          </cell>
          <cell r="I2243">
            <v>323</v>
          </cell>
          <cell r="J2243" t="str">
            <v>S.E SCSI ｹｰﾌﾞﾙ</v>
          </cell>
          <cell r="K2243">
            <v>-14</v>
          </cell>
        </row>
        <row r="2244">
          <cell r="B2244" t="str">
            <v/>
          </cell>
        </row>
        <row r="2245">
          <cell r="B2245" t="str">
            <v>VT60-DLR</v>
          </cell>
          <cell r="C2245" t="str">
            <v>ﾗｯｸﾏｳﾝﾄ ｻｸｼﾞｮ</v>
          </cell>
          <cell r="D2245" t="str">
            <v>VT600ﾖｳ ｿﾞｳｾﾂﾃﾞﾊﾞｲｽ ｻｸｼﾞｮ</v>
          </cell>
          <cell r="E2245" t="str">
            <v>A</v>
          </cell>
          <cell r="F2245">
            <v>2</v>
          </cell>
          <cell r="J2245" t="str">
            <v>合計</v>
          </cell>
          <cell r="K2245">
            <v>-1312</v>
          </cell>
        </row>
        <row r="2246">
          <cell r="B2246" t="str">
            <v/>
          </cell>
          <cell r="G2246" t="str">
            <v>HT-4098-JR</v>
          </cell>
          <cell r="H2246">
            <v>1</v>
          </cell>
          <cell r="I2246">
            <v>323</v>
          </cell>
          <cell r="J2246" t="str">
            <v>ﾗｯｸﾏｳﾝﾄｴﾝｸﾛｰｼﾞｬ</v>
          </cell>
          <cell r="K2246">
            <v>-159</v>
          </cell>
        </row>
        <row r="2247">
          <cell r="B2247" t="str">
            <v/>
          </cell>
          <cell r="G2247" t="str">
            <v>HT-F4098-JSD1</v>
          </cell>
          <cell r="H2247">
            <v>1</v>
          </cell>
          <cell r="I2247">
            <v>323</v>
          </cell>
          <cell r="J2247" t="str">
            <v>DDS-3/DAT ﾕﾆｯﾄ</v>
          </cell>
          <cell r="K2247">
            <v>-602</v>
          </cell>
        </row>
        <row r="2248">
          <cell r="B2248" t="str">
            <v/>
          </cell>
          <cell r="G2248" t="str">
            <v>HT-F4098-JSH21</v>
          </cell>
          <cell r="H2248">
            <v>1</v>
          </cell>
          <cell r="I2248">
            <v>323</v>
          </cell>
          <cell r="J2248" t="str">
            <v>S.E. 4GB HDDﾕﾆｯﾄ</v>
          </cell>
          <cell r="K2248">
            <v>-389</v>
          </cell>
        </row>
        <row r="2249">
          <cell r="B2249" t="str">
            <v/>
          </cell>
          <cell r="G2249" t="str">
            <v>HT-4955-F74E</v>
          </cell>
          <cell r="H2249">
            <v>1</v>
          </cell>
          <cell r="I2249">
            <v>323</v>
          </cell>
          <cell r="J2249" t="str">
            <v>SCSI ｹｰﾌﾞﾙ</v>
          </cell>
          <cell r="K2249">
            <v>-16</v>
          </cell>
        </row>
        <row r="2250">
          <cell r="B2250" t="str">
            <v/>
          </cell>
          <cell r="G2250" t="str">
            <v>HT-4997-T06</v>
          </cell>
          <cell r="H2250">
            <v>1</v>
          </cell>
          <cell r="I2250">
            <v>323</v>
          </cell>
          <cell r="J2250" t="str">
            <v>ﾀｰﾐﾈｰﾀ</v>
          </cell>
          <cell r="K2250">
            <v>-8</v>
          </cell>
        </row>
        <row r="2251">
          <cell r="B2251" t="str">
            <v/>
          </cell>
          <cell r="G2251" t="str">
            <v>HT-4090-CDR02</v>
          </cell>
          <cell r="H2251">
            <v>1</v>
          </cell>
          <cell r="I2251">
            <v>323</v>
          </cell>
          <cell r="J2251" t="str">
            <v>ｽﾀﾝﾄﾞｱﾛﾝCD-ROM</v>
          </cell>
          <cell r="K2251">
            <v>-83</v>
          </cell>
        </row>
        <row r="2252">
          <cell r="B2252" t="str">
            <v/>
          </cell>
          <cell r="G2252" t="str">
            <v>HT-F4990-RMT</v>
          </cell>
          <cell r="H2252">
            <v>1</v>
          </cell>
          <cell r="I2252">
            <v>323</v>
          </cell>
          <cell r="J2252" t="str">
            <v>ﾗｯｸﾏｳﾝﾄｷｯﾄ</v>
          </cell>
          <cell r="K2252">
            <v>-55</v>
          </cell>
        </row>
        <row r="2253">
          <cell r="B2253" t="str">
            <v/>
          </cell>
        </row>
        <row r="2254">
          <cell r="B2254" t="str">
            <v>VS-DDS2</v>
          </cell>
          <cell r="C2254" t="str">
            <v>DAT ｻｸｼﾞｮ</v>
          </cell>
          <cell r="D2254" t="str">
            <v>ﾅｲｿﾞｳDDS-2/DAT ｻｸｼﾞｮ(VK,VRﾖｳ)</v>
          </cell>
          <cell r="E2254" t="str">
            <v>A</v>
          </cell>
          <cell r="F2254" t="str">
            <v>2</v>
          </cell>
          <cell r="J2254" t="str">
            <v>合計</v>
          </cell>
          <cell r="K2254">
            <v>-290</v>
          </cell>
        </row>
        <row r="2255">
          <cell r="B2255" t="str">
            <v/>
          </cell>
          <cell r="G2255" t="str">
            <v>HT-F3360-NSD02A</v>
          </cell>
          <cell r="H2255">
            <v>-1</v>
          </cell>
          <cell r="I2255">
            <v>323</v>
          </cell>
          <cell r="J2255" t="str">
            <v xml:space="preserve">ﾅｲｿﾞｳ S.E.SCSI 2-16GB DDS-2/DAT     </v>
          </cell>
          <cell r="K2255">
            <v>-290</v>
          </cell>
        </row>
        <row r="2256">
          <cell r="B2256" t="str">
            <v/>
          </cell>
        </row>
        <row r="2257">
          <cell r="B2257" t="str">
            <v>VT60-DLR2</v>
          </cell>
          <cell r="C2257" t="str">
            <v>ﾗｯｸﾏｳﾝﾄ ｻｸｼﾞｮ</v>
          </cell>
          <cell r="D2257" t="str">
            <v>VT600-2ﾖｳ ｿﾞｳｾﾂﾃﾞﾊﾞｲｽ ｻｸｼﾞｮ</v>
          </cell>
          <cell r="E2257" t="str">
            <v>A</v>
          </cell>
          <cell r="F2257">
            <v>2</v>
          </cell>
          <cell r="J2257" t="str">
            <v>合計</v>
          </cell>
          <cell r="K2257">
            <v>-1568.2</v>
          </cell>
        </row>
        <row r="2258">
          <cell r="B2258" t="str">
            <v/>
          </cell>
          <cell r="G2258" t="str">
            <v>HT-4098-JR</v>
          </cell>
          <cell r="H2258">
            <v>1</v>
          </cell>
          <cell r="I2258">
            <v>323</v>
          </cell>
          <cell r="J2258" t="str">
            <v>ﾗｯｸﾏｳﾝﾄｴﾝｸﾛｰｼﾞｬ</v>
          </cell>
          <cell r="K2258">
            <v>-191</v>
          </cell>
        </row>
        <row r="2259">
          <cell r="B2259" t="str">
            <v/>
          </cell>
          <cell r="G2259" t="str">
            <v>HT-F4098-JSD1</v>
          </cell>
          <cell r="H2259">
            <v>1</v>
          </cell>
          <cell r="I2259">
            <v>323</v>
          </cell>
          <cell r="J2259" t="str">
            <v>DDS-3/DAT ﾕﾆｯﾄ</v>
          </cell>
          <cell r="K2259">
            <v>-602</v>
          </cell>
        </row>
        <row r="2260">
          <cell r="B2260" t="str">
            <v/>
          </cell>
          <cell r="G2260" t="str">
            <v>HT-F4098-JSH21</v>
          </cell>
          <cell r="H2260">
            <v>1</v>
          </cell>
          <cell r="I2260">
            <v>323</v>
          </cell>
          <cell r="J2260" t="str">
            <v>S.E. 4GB HDDﾕﾆｯﾄ</v>
          </cell>
          <cell r="K2260">
            <v>-389</v>
          </cell>
        </row>
        <row r="2261">
          <cell r="B2261" t="str">
            <v/>
          </cell>
          <cell r="G2261" t="str">
            <v>HT-4955-F74H</v>
          </cell>
          <cell r="H2261">
            <v>1</v>
          </cell>
          <cell r="I2261">
            <v>323</v>
          </cell>
          <cell r="J2261" t="str">
            <v>SCSIｹｰﾌﾞﾙ HDﾈｼﾞ50ﾋﾟﾝ HDﾊｰﾌﾋﾟｯﾁ68ﾋﾟﾝ ｵｽ-ｵｽ (5m)</v>
          </cell>
          <cell r="K2261">
            <v>-45</v>
          </cell>
        </row>
        <row r="2262">
          <cell r="B2262" t="str">
            <v/>
          </cell>
          <cell r="G2262" t="str">
            <v>HT-4997-T06</v>
          </cell>
          <cell r="H2262">
            <v>1</v>
          </cell>
          <cell r="I2262">
            <v>323</v>
          </cell>
          <cell r="J2262" t="str">
            <v>ﾀｰﾐﾈｰﾀ</v>
          </cell>
          <cell r="K2262">
            <v>-10</v>
          </cell>
        </row>
        <row r="2263">
          <cell r="G2263" t="str">
            <v>HT-F3360-PB02</v>
          </cell>
          <cell r="H2263">
            <v>1</v>
          </cell>
          <cell r="I2263">
            <v>323</v>
          </cell>
          <cell r="J2263" t="str">
            <v xml:space="preserve">S.E.SCSI &amp; ｾﾝﾄﾛﾆｸｽ ｱﾀﾞﾌﾟﾀ     </v>
          </cell>
          <cell r="K2263">
            <v>-170</v>
          </cell>
        </row>
        <row r="2264">
          <cell r="B2264" t="str">
            <v/>
          </cell>
          <cell r="G2264" t="str">
            <v>HT-4090-CDR02</v>
          </cell>
          <cell r="H2264">
            <v>1</v>
          </cell>
          <cell r="I2264">
            <v>323</v>
          </cell>
          <cell r="J2264" t="str">
            <v>ｽﾀﾝﾄﾞｱﾛﾝCD-ROM</v>
          </cell>
          <cell r="K2264">
            <v>-83</v>
          </cell>
        </row>
        <row r="2265">
          <cell r="G2265" t="str">
            <v>HT-4990-CLS958A</v>
          </cell>
          <cell r="H2265">
            <v>1</v>
          </cell>
          <cell r="I2265">
            <v>323</v>
          </cell>
          <cell r="J2265" t="str">
            <v xml:space="preserve">SCSIｹｰﾌﾞﾙ ｺｳﾐﾂﾈｼﾞ 50ﾋﾟﾝ ｵｽｰｵｽ </v>
          </cell>
          <cell r="K2265">
            <v>-21</v>
          </cell>
        </row>
        <row r="2266">
          <cell r="B2266" t="str">
            <v/>
          </cell>
          <cell r="G2266" t="str">
            <v>HT-F4990-RMT</v>
          </cell>
          <cell r="H2266">
            <v>1</v>
          </cell>
          <cell r="I2266">
            <v>323</v>
          </cell>
          <cell r="J2266" t="str">
            <v>ﾗｯｸﾏｳﾝﾄｷｯﾄ</v>
          </cell>
          <cell r="K2266">
            <v>-55</v>
          </cell>
        </row>
        <row r="2267">
          <cell r="G2267" t="str">
            <v>HT-4990-CLW1900</v>
          </cell>
          <cell r="H2267">
            <v>1</v>
          </cell>
          <cell r="I2267">
            <v>323</v>
          </cell>
          <cell r="J2267" t="str">
            <v xml:space="preserve">IEC320ﾃﾞﾝｹﾞﾝ ｹｰﾌﾞﾙ(0.75m)     </v>
          </cell>
          <cell r="K2267">
            <v>-2.2000000000000002</v>
          </cell>
        </row>
        <row r="2268">
          <cell r="B2268" t="str">
            <v/>
          </cell>
        </row>
        <row r="2269">
          <cell r="B2269" t="str">
            <v>VK-DLH1</v>
          </cell>
          <cell r="C2269" t="str">
            <v>HDDｻｸｼﾞｮ</v>
          </cell>
          <cell r="D2269" t="str">
            <v>ﾅｲｿﾞｳ2GB HDD ｻｸｼﾞｮ(VKﾖｳ)</v>
          </cell>
          <cell r="E2269" t="str">
            <v>A</v>
          </cell>
          <cell r="F2269" t="str">
            <v>2</v>
          </cell>
          <cell r="J2269" t="str">
            <v>合計</v>
          </cell>
          <cell r="K2269">
            <v>-176</v>
          </cell>
        </row>
        <row r="2270">
          <cell r="B2270" t="str">
            <v/>
          </cell>
          <cell r="G2270" t="str">
            <v>HT-F4098-JDH11</v>
          </cell>
          <cell r="H2270">
            <v>-1</v>
          </cell>
          <cell r="I2270">
            <v>323</v>
          </cell>
          <cell r="J2270" t="str">
            <v xml:space="preserve">ﾅｲｿﾞｳ F/W SCSI 2GB HDD    </v>
          </cell>
          <cell r="K2270">
            <v>-176</v>
          </cell>
        </row>
        <row r="2271">
          <cell r="B2271" t="str">
            <v/>
          </cell>
        </row>
        <row r="2272">
          <cell r="B2272" t="str">
            <v>VS-REPCON4</v>
          </cell>
          <cell r="C2272" t="str">
            <v xml:space="preserve">ｺﾝｿｰﾙ ﾘﾌﾟﾚｰｽ                </v>
          </cell>
          <cell r="D2272" t="str">
            <v>ﾆﾎﾝｺﾞｼｽﾃﾑｺﾝｿｰﾙ ﾘﾌﾟﾚｰｽ</v>
          </cell>
          <cell r="E2272" t="str">
            <v>A</v>
          </cell>
          <cell r="F2272">
            <v>2</v>
          </cell>
          <cell r="G2272" t="str">
            <v/>
          </cell>
          <cell r="J2272" t="str">
            <v>合計</v>
          </cell>
          <cell r="K2272">
            <v>0</v>
          </cell>
        </row>
        <row r="2273">
          <cell r="B2273" t="str">
            <v/>
          </cell>
          <cell r="G2273" t="str">
            <v>HT-F3360-CN1</v>
          </cell>
          <cell r="H2273">
            <v>-1</v>
          </cell>
          <cell r="I2273">
            <v>323</v>
          </cell>
          <cell r="J2273" t="str">
            <v>ｼｽﾃﾑｺﾝｿｰﾙXﾀｰﾐﾅﾙ</v>
          </cell>
          <cell r="K2273">
            <v>-226</v>
          </cell>
        </row>
        <row r="2274">
          <cell r="B2274" t="str">
            <v/>
          </cell>
          <cell r="G2274" t="str">
            <v>HT-F3360-CN2</v>
          </cell>
          <cell r="H2274">
            <v>1</v>
          </cell>
          <cell r="I2274">
            <v>323</v>
          </cell>
          <cell r="J2274" t="str">
            <v>ｼｽﾃﾑｺﾝｿｰﾙXﾀｰﾐﾅﾙ</v>
          </cell>
          <cell r="K2274">
            <v>226</v>
          </cell>
        </row>
        <row r="2275">
          <cell r="B2275" t="str">
            <v/>
          </cell>
          <cell r="G2275" t="str">
            <v/>
          </cell>
          <cell r="J2275" t="str">
            <v/>
          </cell>
        </row>
        <row r="2276">
          <cell r="B2276" t="str">
            <v>VC-DLHD</v>
          </cell>
          <cell r="C2276" t="str">
            <v>ﾃﾞｨｽｸｻｸｼﾞｮ</v>
          </cell>
          <cell r="D2276" t="str">
            <v>4GB HDD,SCSIｹｰﾌﾞﾙ削除</v>
          </cell>
          <cell r="E2276" t="str">
            <v>A</v>
          </cell>
          <cell r="F2276">
            <v>2</v>
          </cell>
          <cell r="J2276" t="str">
            <v>合計</v>
          </cell>
          <cell r="K2276">
            <v>-860</v>
          </cell>
        </row>
        <row r="2277">
          <cell r="G2277" t="str">
            <v>HT-4990-CB16B</v>
          </cell>
          <cell r="H2277">
            <v>-1</v>
          </cell>
          <cell r="I2277">
            <v>323</v>
          </cell>
          <cell r="J2277" t="str">
            <v>1.6m ｷｬﾋﾞﾈｯﾄ</v>
          </cell>
          <cell r="K2277">
            <v>-383</v>
          </cell>
        </row>
        <row r="2278">
          <cell r="G2278" t="str">
            <v>HT-4098-JR</v>
          </cell>
          <cell r="H2278">
            <v>-1</v>
          </cell>
          <cell r="I2278">
            <v>323</v>
          </cell>
          <cell r="J2278" t="str">
            <v>ﾗｯｸﾏｳﾝﾄｴﾝｸﾛｰｼﾞｬ</v>
          </cell>
          <cell r="K2278">
            <v>-191</v>
          </cell>
        </row>
        <row r="2279">
          <cell r="G2279" t="str">
            <v>HT-F4098-JDH22</v>
          </cell>
          <cell r="H2279">
            <v>-1</v>
          </cell>
          <cell r="I2279">
            <v>323</v>
          </cell>
          <cell r="J2279" t="str">
            <v>F/W 4GB HDDﾕﾆｯﾄ</v>
          </cell>
          <cell r="K2279">
            <v>-248</v>
          </cell>
        </row>
        <row r="2280">
          <cell r="G2280" t="str">
            <v>HT-4990-CLS875</v>
          </cell>
          <cell r="H2280">
            <v>-1</v>
          </cell>
          <cell r="I2280">
            <v>323</v>
          </cell>
          <cell r="J2280" t="str">
            <v>5 m V ｲﾝﾗｲﾝﾀｰﾐﾅﾙｹｰﾌﾞﾙ 68 Pin</v>
          </cell>
          <cell r="K2280">
            <v>-38</v>
          </cell>
        </row>
        <row r="2282">
          <cell r="B2282" t="str">
            <v>HT-4697-DLS1S</v>
          </cell>
          <cell r="C2282" t="str">
            <v>DLTﾗｲﾌﾞﾗﾘ</v>
          </cell>
          <cell r="D2282" t="str">
            <v>DLT7000, ﾄﾞﾗｲﾌﾞ1台  ﾒﾃﾞｨｱｽﾛｯﾄ数15,ｽﾀﾝﾄﾞｱﾛﾝ</v>
          </cell>
          <cell r="E2282" t="str">
            <v>A</v>
          </cell>
          <cell r="F2282" t="str">
            <v>2</v>
          </cell>
          <cell r="J2282" t="str">
            <v>合計</v>
          </cell>
          <cell r="K2282">
            <v>3558.4</v>
          </cell>
        </row>
        <row r="2283">
          <cell r="G2283" t="str">
            <v>HT-4697-DL1</v>
          </cell>
          <cell r="I2283">
            <v>323</v>
          </cell>
          <cell r="J2283" t="str">
            <v>DLTﾗｲﾌﾞﾗﾘ</v>
          </cell>
          <cell r="K2283">
            <v>3558.4</v>
          </cell>
        </row>
        <row r="2285">
          <cell r="B2285" t="str">
            <v>HT-4697-DLS2S</v>
          </cell>
          <cell r="C2285" t="str">
            <v>DLTﾗｲﾌﾞﾗﾘ</v>
          </cell>
          <cell r="D2285" t="str">
            <v>DLT7000, ﾄﾞﾗｲﾌﾞ2台  ﾒﾃﾞｨｱｽﾛｯﾄ数15,ｽﾀﾝﾄﾞｱﾛﾝ</v>
          </cell>
          <cell r="E2285" t="str">
            <v>A</v>
          </cell>
          <cell r="F2285" t="str">
            <v>2</v>
          </cell>
          <cell r="J2285" t="str">
            <v>合計</v>
          </cell>
          <cell r="K2285">
            <v>5478.4</v>
          </cell>
        </row>
        <row r="2286">
          <cell r="G2286" t="str">
            <v>HT-4697-DL2</v>
          </cell>
          <cell r="I2286">
            <v>323</v>
          </cell>
          <cell r="J2286" t="str">
            <v>DLTﾗｲﾌﾞﾗﾘ</v>
          </cell>
          <cell r="K2286">
            <v>5478.4</v>
          </cell>
        </row>
        <row r="2288">
          <cell r="B2288" t="str">
            <v>VT80-DLR</v>
          </cell>
          <cell r="C2288" t="str">
            <v>ﾗｯｸﾏｳﾝﾄ ｻｸｼﾞｮ</v>
          </cell>
          <cell r="D2288" t="str">
            <v>VT800ﾖｳ ｿﾞｳｾﾂﾃﾞﾊﾞｲｽ ｻｸｼﾞｮ</v>
          </cell>
          <cell r="E2288" t="str">
            <v>A</v>
          </cell>
          <cell r="F2288" t="str">
            <v>2</v>
          </cell>
          <cell r="J2288" t="str">
            <v>合計</v>
          </cell>
          <cell r="K2288">
            <v>-1548.2</v>
          </cell>
        </row>
        <row r="2289">
          <cell r="B2289" t="str">
            <v/>
          </cell>
          <cell r="G2289" t="str">
            <v>HT-4098-JR</v>
          </cell>
          <cell r="H2289">
            <v>-1</v>
          </cell>
          <cell r="I2289">
            <v>323</v>
          </cell>
          <cell r="J2289" t="str">
            <v>ﾗｯｸﾏｳﾝﾄｴﾝｸﾛｰｼﾞｬ</v>
          </cell>
          <cell r="K2289">
            <v>-191</v>
          </cell>
        </row>
        <row r="2290">
          <cell r="B2290" t="str">
            <v/>
          </cell>
          <cell r="G2290" t="str">
            <v>HT-F4098-JSD1</v>
          </cell>
          <cell r="H2290">
            <v>-1</v>
          </cell>
          <cell r="I2290">
            <v>323</v>
          </cell>
          <cell r="J2290" t="str">
            <v>DDS-3/DAT ﾕﾆｯﾄ</v>
          </cell>
          <cell r="K2290">
            <v>-602</v>
          </cell>
        </row>
        <row r="2291">
          <cell r="B2291" t="str">
            <v/>
          </cell>
          <cell r="G2291" t="str">
            <v>HT-F4098-JSH21</v>
          </cell>
          <cell r="H2291">
            <v>-1</v>
          </cell>
          <cell r="I2291">
            <v>323</v>
          </cell>
          <cell r="J2291" t="str">
            <v>S.E. 4GB HDDﾕﾆｯﾄ</v>
          </cell>
          <cell r="K2291">
            <v>-389</v>
          </cell>
        </row>
        <row r="2292">
          <cell r="B2292" t="str">
            <v/>
          </cell>
          <cell r="G2292" t="str">
            <v>HT-4955-F74E</v>
          </cell>
          <cell r="H2292">
            <v>-1</v>
          </cell>
          <cell r="I2292">
            <v>323</v>
          </cell>
          <cell r="J2292" t="str">
            <v>SCSIｹｰﾌﾞﾙ HDﾈｼﾞ50ﾋﾟﾝ HDﾊｰﾌﾋﾟｯﾁ68ﾋﾟﾝ ｵｽ-ｵｽ (2m)</v>
          </cell>
          <cell r="K2292">
            <v>-30</v>
          </cell>
        </row>
        <row r="2293">
          <cell r="B2293" t="str">
            <v/>
          </cell>
          <cell r="G2293" t="str">
            <v>HT-4997-T06</v>
          </cell>
          <cell r="H2293">
            <v>-1</v>
          </cell>
          <cell r="I2293">
            <v>323</v>
          </cell>
          <cell r="J2293" t="str">
            <v>ﾀｰﾐﾈｰﾀ</v>
          </cell>
          <cell r="K2293">
            <v>-10</v>
          </cell>
        </row>
        <row r="2294">
          <cell r="B2294" t="str">
            <v/>
          </cell>
          <cell r="G2294" t="str">
            <v>HT-4090-CDR02</v>
          </cell>
          <cell r="H2294">
            <v>-1</v>
          </cell>
          <cell r="I2294">
            <v>323</v>
          </cell>
          <cell r="J2294" t="str">
            <v>ｽﾀﾝﾄﾞｱﾛﾝCD-ROM</v>
          </cell>
          <cell r="K2294">
            <v>-83</v>
          </cell>
        </row>
        <row r="2295">
          <cell r="G2295" t="str">
            <v>HT-4990-CLW1900</v>
          </cell>
          <cell r="H2295">
            <v>-1</v>
          </cell>
          <cell r="I2295">
            <v>323</v>
          </cell>
          <cell r="J2295" t="str">
            <v xml:space="preserve">IEC320ﾃﾞﾝｹﾞﾝ ｹｰﾌﾞﾙ(0.75m)     </v>
          </cell>
          <cell r="K2295">
            <v>-2.2000000000000002</v>
          </cell>
        </row>
        <row r="2296">
          <cell r="B2296" t="str">
            <v/>
          </cell>
          <cell r="G2296" t="str">
            <v>HT-F4990-RMT</v>
          </cell>
          <cell r="H2296">
            <v>-1</v>
          </cell>
          <cell r="I2296">
            <v>323</v>
          </cell>
          <cell r="J2296" t="str">
            <v>ﾗｯｸﾏｳﾝﾄｷｯﾄ</v>
          </cell>
          <cell r="K2296">
            <v>-55</v>
          </cell>
        </row>
        <row r="2297">
          <cell r="G2297" t="str">
            <v>HT-F3360-PB02</v>
          </cell>
          <cell r="H2297">
            <v>-1</v>
          </cell>
          <cell r="I2297">
            <v>323</v>
          </cell>
          <cell r="J2297" t="str">
            <v xml:space="preserve">S.E.SCSI &amp; ｾﾝﾄﾛﾆｸｽ ｱﾀﾞﾌﾟﾀ     </v>
          </cell>
          <cell r="K2297">
            <v>-170</v>
          </cell>
        </row>
        <row r="2298">
          <cell r="G2298" t="str">
            <v>HT-4990-CLS957A</v>
          </cell>
          <cell r="H2298">
            <v>-1</v>
          </cell>
          <cell r="I2298">
            <v>323</v>
          </cell>
          <cell r="J2298" t="str">
            <v xml:space="preserve">SCSIｹｰﾌﾞﾙ ｺｳﾐﾂﾈｼﾞ 50ﾋﾟﾝ ｵｽｰｵｽ </v>
          </cell>
          <cell r="K2298">
            <v>-16</v>
          </cell>
        </row>
        <row r="2299">
          <cell r="B2299" t="str">
            <v/>
          </cell>
        </row>
        <row r="2300">
          <cell r="B2300" t="str">
            <v>VT80-DLHD</v>
          </cell>
          <cell r="C2300" t="str">
            <v>ﾃﾞｨｽｸｻｸｼﾞｮ</v>
          </cell>
          <cell r="D2300" t="str">
            <v>S.E. HDD 4GBｻｸｼﾞｮ</v>
          </cell>
          <cell r="E2300" t="str">
            <v>A</v>
          </cell>
          <cell r="F2300">
            <v>2</v>
          </cell>
          <cell r="J2300" t="str">
            <v>合計</v>
          </cell>
          <cell r="K2300">
            <v>-389</v>
          </cell>
        </row>
        <row r="2301">
          <cell r="G2301" t="str">
            <v>HT-F4098-JSH21</v>
          </cell>
          <cell r="H2301">
            <v>1</v>
          </cell>
          <cell r="I2301">
            <v>323</v>
          </cell>
          <cell r="J2301" t="str">
            <v>S.E. 4GB HDDﾕﾆｯﾄ</v>
          </cell>
          <cell r="K2301">
            <v>-389</v>
          </cell>
        </row>
        <row r="2303">
          <cell r="B2303" t="str">
            <v>VS-REPUX11</v>
          </cell>
          <cell r="C2303" t="str">
            <v xml:space="preserve">OSﾘﾌﾟﾚｰｽ       </v>
          </cell>
          <cell r="D2303" t="str">
            <v>HP-UXｲﾝｽﾄｰﾙ 10.20-&gt;11.00</v>
          </cell>
          <cell r="E2303" t="str">
            <v>A</v>
          </cell>
          <cell r="F2303">
            <v>2</v>
          </cell>
          <cell r="J2303" t="str">
            <v>合計</v>
          </cell>
          <cell r="K2303">
            <v>0</v>
          </cell>
        </row>
        <row r="2304">
          <cell r="B2304" t="str">
            <v/>
          </cell>
          <cell r="G2304" t="str">
            <v xml:space="preserve">RT-11D11-X01        </v>
          </cell>
          <cell r="H2304">
            <v>-1</v>
          </cell>
          <cell r="I2304">
            <v>333</v>
          </cell>
          <cell r="J2304" t="str">
            <v xml:space="preserve">HP-UX10.0ｲﾝｽﾄｰﾙ                                             </v>
          </cell>
          <cell r="K2304">
            <v>0</v>
          </cell>
        </row>
        <row r="2305">
          <cell r="B2305" t="str">
            <v/>
          </cell>
          <cell r="G2305" t="str">
            <v xml:space="preserve">RT-11F11-X01        </v>
          </cell>
          <cell r="H2305">
            <v>1</v>
          </cell>
          <cell r="I2305">
            <v>333</v>
          </cell>
          <cell r="J2305" t="str">
            <v xml:space="preserve">HP-UX10.10ｲﾝｽﾄｰﾙ                                              </v>
          </cell>
          <cell r="K2305">
            <v>0</v>
          </cell>
        </row>
        <row r="2306">
          <cell r="B2306" t="str">
            <v/>
          </cell>
        </row>
        <row r="2307">
          <cell r="B2307" t="str">
            <v>VS-REPUX11-1</v>
          </cell>
          <cell r="C2307" t="str">
            <v xml:space="preserve">OSﾘﾌﾟﾚｰｽ       </v>
          </cell>
          <cell r="D2307" t="str">
            <v>HP-UXｲﾝｽﾄｰﾙ 10.20-&gt;11.00(VT800)</v>
          </cell>
          <cell r="E2307" t="str">
            <v>A</v>
          </cell>
          <cell r="F2307">
            <v>2</v>
          </cell>
          <cell r="J2307" t="str">
            <v>合計</v>
          </cell>
          <cell r="K2307">
            <v>0</v>
          </cell>
        </row>
        <row r="2308">
          <cell r="B2308" t="str">
            <v/>
          </cell>
          <cell r="G2308" t="str">
            <v>RT-11D11-X0V</v>
          </cell>
          <cell r="H2308">
            <v>-1</v>
          </cell>
          <cell r="I2308">
            <v>333</v>
          </cell>
          <cell r="J2308" t="str">
            <v xml:space="preserve">HP-UX10.0ｲﾝｽﾄｰﾙ                                             </v>
          </cell>
          <cell r="K2308">
            <v>-1605</v>
          </cell>
        </row>
        <row r="2309">
          <cell r="B2309" t="str">
            <v/>
          </cell>
          <cell r="G2309" t="str">
            <v>RT-11F11-X0V</v>
          </cell>
          <cell r="H2309">
            <v>1</v>
          </cell>
          <cell r="I2309">
            <v>333</v>
          </cell>
          <cell r="J2309" t="str">
            <v xml:space="preserve">HP-UX10.10ｲﾝｽﾄｰﾙ                                              </v>
          </cell>
          <cell r="K2309">
            <v>1605</v>
          </cell>
        </row>
        <row r="2310">
          <cell r="B2310" t="str">
            <v/>
          </cell>
        </row>
        <row r="2311">
          <cell r="B2311" t="str">
            <v>VT80-DLR2</v>
          </cell>
          <cell r="C2311" t="str">
            <v>ﾗｯｸﾏｳﾝﾄ ｻｸｼﾞｮ</v>
          </cell>
          <cell r="D2311" t="str">
            <v>VT800標準ｾｯﾄ2ﾖｳ増設ﾃﾞﾊﾞｲｽ ｻｸｼﾞｮ</v>
          </cell>
          <cell r="E2311" t="str">
            <v>A</v>
          </cell>
          <cell r="F2311">
            <v>2</v>
          </cell>
          <cell r="J2311" t="str">
            <v>合計</v>
          </cell>
          <cell r="K2311">
            <v>-1316.2</v>
          </cell>
        </row>
        <row r="2312">
          <cell r="B2312" t="str">
            <v/>
          </cell>
          <cell r="G2312" t="str">
            <v>HT-4098-JR</v>
          </cell>
          <cell r="H2312">
            <v>-1</v>
          </cell>
          <cell r="I2312">
            <v>323</v>
          </cell>
          <cell r="J2312" t="str">
            <v>ﾗｯｸﾏｳﾝﾄｴﾝｸﾛｰｼﾞｬ</v>
          </cell>
          <cell r="K2312">
            <v>-191</v>
          </cell>
        </row>
        <row r="2313">
          <cell r="B2313" t="str">
            <v/>
          </cell>
          <cell r="G2313" t="str">
            <v>HT-F4098-JSD1</v>
          </cell>
          <cell r="H2313">
            <v>-1</v>
          </cell>
          <cell r="I2313">
            <v>323</v>
          </cell>
          <cell r="J2313" t="str">
            <v>DDS-3/DAT ﾕﾆｯﾄ</v>
          </cell>
          <cell r="K2313">
            <v>-665</v>
          </cell>
        </row>
        <row r="2314">
          <cell r="B2314" t="str">
            <v/>
          </cell>
          <cell r="G2314" t="str">
            <v>HT-F4098-JDH22</v>
          </cell>
          <cell r="H2314">
            <v>-1</v>
          </cell>
          <cell r="I2314">
            <v>323</v>
          </cell>
          <cell r="J2314" t="str">
            <v>F/W 4GB HDDﾕﾆｯﾄ</v>
          </cell>
          <cell r="K2314">
            <v>-248</v>
          </cell>
        </row>
        <row r="2315">
          <cell r="B2315" t="str">
            <v/>
          </cell>
          <cell r="G2315" t="str">
            <v>HT-4090-CDR02</v>
          </cell>
          <cell r="H2315">
            <v>-1</v>
          </cell>
          <cell r="I2315">
            <v>323</v>
          </cell>
          <cell r="J2315" t="str">
            <v>ｽﾀﾝﾄﾞｱﾛﾝCD-ROM</v>
          </cell>
          <cell r="K2315">
            <v>-83</v>
          </cell>
        </row>
        <row r="2316">
          <cell r="B2316" t="str">
            <v/>
          </cell>
          <cell r="G2316" t="str">
            <v>HT-4990-CLS904A</v>
          </cell>
          <cell r="H2316">
            <v>-1</v>
          </cell>
          <cell r="I2316">
            <v>323</v>
          </cell>
          <cell r="J2316" t="str">
            <v>SCSI高密 50ﾋﾟﾝ ﾀｰﾐﾈｰﾀ</v>
          </cell>
          <cell r="K2316">
            <v>-72</v>
          </cell>
        </row>
        <row r="2317">
          <cell r="B2317" t="str">
            <v/>
          </cell>
          <cell r="G2317" t="str">
            <v>HT-4990-CLW1900</v>
          </cell>
          <cell r="H2317">
            <v>-1</v>
          </cell>
          <cell r="I2317">
            <v>323</v>
          </cell>
          <cell r="J2317" t="str">
            <v xml:space="preserve">IEC320ﾃﾞﾝｹﾞﾝ ｹｰﾌﾞﾙ(0.75m)     </v>
          </cell>
          <cell r="K2317">
            <v>-2.2000000000000002</v>
          </cell>
        </row>
        <row r="2318">
          <cell r="B2318" t="str">
            <v/>
          </cell>
          <cell r="G2318" t="str">
            <v>HT-F4990-RMT</v>
          </cell>
          <cell r="H2318">
            <v>-1</v>
          </cell>
          <cell r="I2318">
            <v>323</v>
          </cell>
          <cell r="J2318" t="str">
            <v>ﾗｯｸﾏｳﾝﾄｷｯﾄ</v>
          </cell>
          <cell r="K2318">
            <v>-55</v>
          </cell>
        </row>
        <row r="2319">
          <cell r="B2319" t="str">
            <v/>
          </cell>
        </row>
        <row r="2320">
          <cell r="B2320" t="str">
            <v>VT60-DLR3</v>
          </cell>
          <cell r="C2320" t="str">
            <v>ﾗｯｸﾏｳﾝﾄ ｻｸｼﾞｮ</v>
          </cell>
          <cell r="D2320" t="str">
            <v>VT600-3ﾖｳ ｿﾞｳｾﾂﾃﾞﾊﾞｲｽ ｻｸｼﾞｮ</v>
          </cell>
          <cell r="E2320" t="str">
            <v>A</v>
          </cell>
          <cell r="F2320">
            <v>2</v>
          </cell>
          <cell r="J2320" t="str">
            <v>合計</v>
          </cell>
          <cell r="K2320">
            <v>-1265.2</v>
          </cell>
        </row>
        <row r="2321">
          <cell r="B2321" t="str">
            <v/>
          </cell>
          <cell r="G2321" t="str">
            <v>HT-4098-JR</v>
          </cell>
          <cell r="H2321">
            <v>-1</v>
          </cell>
          <cell r="I2321">
            <v>323</v>
          </cell>
          <cell r="J2321" t="str">
            <v>ﾗｯｸﾏｳﾝﾄｴﾝｸﾛｰｼﾞｬ</v>
          </cell>
          <cell r="K2321">
            <v>-191</v>
          </cell>
        </row>
        <row r="2322">
          <cell r="B2322" t="str">
            <v/>
          </cell>
          <cell r="G2322" t="str">
            <v>HT-F4098-JSD1</v>
          </cell>
          <cell r="H2322">
            <v>-1</v>
          </cell>
          <cell r="I2322">
            <v>323</v>
          </cell>
          <cell r="J2322" t="str">
            <v>DDS-3/DAT ﾕﾆｯﾄ</v>
          </cell>
          <cell r="K2322">
            <v>-665</v>
          </cell>
        </row>
        <row r="2323">
          <cell r="B2323" t="str">
            <v/>
          </cell>
          <cell r="G2323" t="str">
            <v>HT-F4098-JDH22</v>
          </cell>
          <cell r="H2323">
            <v>-1</v>
          </cell>
          <cell r="I2323">
            <v>323</v>
          </cell>
          <cell r="J2323" t="str">
            <v>F/W 4GB HDDﾕﾆｯﾄ</v>
          </cell>
          <cell r="K2323">
            <v>-248</v>
          </cell>
        </row>
        <row r="2324">
          <cell r="B2324" t="str">
            <v/>
          </cell>
          <cell r="G2324" t="str">
            <v>HT-4090-CDR02</v>
          </cell>
          <cell r="H2324">
            <v>-1</v>
          </cell>
          <cell r="I2324">
            <v>323</v>
          </cell>
          <cell r="J2324" t="str">
            <v>ｽﾀﾝﾄﾞｱﾛﾝCD-ROM</v>
          </cell>
          <cell r="K2324">
            <v>-83</v>
          </cell>
        </row>
        <row r="2325">
          <cell r="B2325" t="str">
            <v/>
          </cell>
          <cell r="G2325" t="str">
            <v>HT-4990-CLS958A</v>
          </cell>
          <cell r="H2325">
            <v>-1</v>
          </cell>
          <cell r="I2325">
            <v>323</v>
          </cell>
          <cell r="J2325" t="str">
            <v xml:space="preserve">SCSIｹｰﾌﾞﾙ ｺｳﾐﾂﾈｼﾞ 50ﾋﾟﾝ ｵｽｰｵｽ </v>
          </cell>
          <cell r="K2325">
            <v>-21</v>
          </cell>
        </row>
        <row r="2326">
          <cell r="B2326" t="str">
            <v/>
          </cell>
          <cell r="G2326" t="str">
            <v>HT-F4990-RMT</v>
          </cell>
          <cell r="H2326">
            <v>-1</v>
          </cell>
          <cell r="I2326">
            <v>323</v>
          </cell>
          <cell r="J2326" t="str">
            <v>ﾗｯｸﾏｳﾝﾄｷｯﾄ</v>
          </cell>
          <cell r="K2326">
            <v>-55</v>
          </cell>
        </row>
        <row r="2327">
          <cell r="B2327" t="str">
            <v/>
          </cell>
          <cell r="G2327" t="str">
            <v>HT-4990-CLW1900</v>
          </cell>
          <cell r="H2327">
            <v>-1</v>
          </cell>
          <cell r="I2327">
            <v>323</v>
          </cell>
          <cell r="J2327" t="str">
            <v xml:space="preserve">IEC320ﾃﾞﾝｹﾞﾝ ｹｰﾌﾞﾙ(0.75m)     </v>
          </cell>
          <cell r="K2327">
            <v>-2.2000000000000002</v>
          </cell>
        </row>
        <row r="2329">
          <cell r="B2329" t="str">
            <v>VR-REPM4</v>
          </cell>
          <cell r="C2329" t="str">
            <v>ﾒﾓﾘﾘﾌﾟﾚｰｽ</v>
          </cell>
          <cell r="D2329" t="str">
            <v>VRﾖｳ ﾒﾓﾘﾘﾌﾟﾚｰｽ 128MB-&gt;512MB</v>
          </cell>
          <cell r="E2329" t="str">
            <v>A</v>
          </cell>
          <cell r="F2329">
            <v>2</v>
          </cell>
          <cell r="J2329" t="str">
            <v>合計</v>
          </cell>
          <cell r="K2329">
            <v>1916</v>
          </cell>
        </row>
        <row r="2330">
          <cell r="B2330" t="str">
            <v/>
          </cell>
          <cell r="G2330" t="str">
            <v>HT-F3360-RM02N</v>
          </cell>
          <cell r="H2330">
            <v>-1</v>
          </cell>
          <cell r="I2330">
            <v>323</v>
          </cell>
          <cell r="J2330" t="str">
            <v>ﾅｲｿﾞｳ 128MB ﾒﾓﾘ</v>
          </cell>
          <cell r="K2330">
            <v>-334</v>
          </cell>
        </row>
        <row r="2331">
          <cell r="B2331" t="str">
            <v/>
          </cell>
          <cell r="G2331" t="str">
            <v>HT-F3360-RM05</v>
          </cell>
          <cell r="H2331" t="str">
            <v>１</v>
          </cell>
          <cell r="I2331">
            <v>323</v>
          </cell>
          <cell r="J2331" t="str">
            <v>512MB ﾒﾓﾘ</v>
          </cell>
          <cell r="K2331">
            <v>2250</v>
          </cell>
        </row>
        <row r="2332">
          <cell r="B2332" t="str">
            <v/>
          </cell>
          <cell r="G2332" t="str">
            <v/>
          </cell>
          <cell r="J2332" t="str">
            <v/>
          </cell>
        </row>
        <row r="2333">
          <cell r="B2333" t="str">
            <v>VC-REPDSP</v>
          </cell>
          <cell r="C2333" t="str">
            <v>ﾓﾆﾀﾘﾌﾟﾚｰｽ</v>
          </cell>
          <cell r="D2333" t="str">
            <v>VC2200用ﾓﾆﾀﾘﾌﾟﾚｰｽ</v>
          </cell>
          <cell r="E2333" t="str">
            <v>A</v>
          </cell>
          <cell r="F2333">
            <v>2</v>
          </cell>
          <cell r="J2333" t="str">
            <v>合計</v>
          </cell>
          <cell r="K2333">
            <v>0</v>
          </cell>
        </row>
        <row r="2334">
          <cell r="G2334" t="str">
            <v>HT-4496-E3J</v>
          </cell>
          <cell r="H2334">
            <v>-1</v>
          </cell>
          <cell r="I2334">
            <v>323</v>
          </cell>
          <cell r="J2334" t="str">
            <v>17ｲﾝﾁﾓﾆﾀ</v>
          </cell>
          <cell r="K2334">
            <v>-209</v>
          </cell>
        </row>
        <row r="2335">
          <cell r="G2335" t="str">
            <v>PC-DC3576</v>
          </cell>
          <cell r="H2335">
            <v>1</v>
          </cell>
          <cell r="I2335">
            <v>323</v>
          </cell>
          <cell r="J2335" t="str">
            <v>17ｲﾝﾁﾓﾆﾀ</v>
          </cell>
          <cell r="K2335">
            <v>209</v>
          </cell>
        </row>
        <row r="2337">
          <cell r="B2337" t="str">
            <v>VT80-DLM</v>
          </cell>
          <cell r="C2337" t="str">
            <v>ﾗｯｸﾏｳﾝﾄ ｻｸｼﾞｮ</v>
          </cell>
          <cell r="D2337" t="str">
            <v>VT800標準ｾｯﾄﾖｳ 256MBﾒﾓﾘ ｻｸｼﾞｮ</v>
          </cell>
          <cell r="E2337" t="str">
            <v>A</v>
          </cell>
          <cell r="F2337">
            <v>2</v>
          </cell>
          <cell r="J2337" t="str">
            <v>合計</v>
          </cell>
          <cell r="K2337">
            <v>-850</v>
          </cell>
        </row>
        <row r="2338">
          <cell r="B2338" t="str">
            <v/>
          </cell>
          <cell r="G2338" t="str">
            <v>HT-F3375-PM21</v>
          </cell>
          <cell r="H2338">
            <v>-1</v>
          </cell>
          <cell r="I2338">
            <v>323</v>
          </cell>
          <cell r="J2338" t="str">
            <v>256MBﾒﾓﾘ</v>
          </cell>
          <cell r="K2338">
            <v>-850</v>
          </cell>
        </row>
        <row r="2340">
          <cell r="B2340" t="str">
            <v>VT60-DLM</v>
          </cell>
          <cell r="C2340" t="str">
            <v>ﾗｯｸﾏｳﾝﾄ ｻｸｼﾞｮ</v>
          </cell>
          <cell r="D2340" t="str">
            <v>VT600標準ｾｯﾄﾖｳ 256MBﾒﾓﾘ ｻｸｼﾞｮ</v>
          </cell>
          <cell r="E2340" t="str">
            <v>A</v>
          </cell>
          <cell r="F2340">
            <v>2</v>
          </cell>
          <cell r="J2340" t="str">
            <v>合計</v>
          </cell>
          <cell r="K2340">
            <v>-1001</v>
          </cell>
        </row>
        <row r="2341">
          <cell r="B2341" t="str">
            <v/>
          </cell>
          <cell r="G2341" t="str">
            <v>HT-F3360-TM02N</v>
          </cell>
          <cell r="H2341">
            <v>-1</v>
          </cell>
          <cell r="I2341">
            <v>323</v>
          </cell>
          <cell r="J2341" t="str">
            <v>ﾅｲｿﾞｳ256MBﾒﾓﾘ</v>
          </cell>
          <cell r="K2341">
            <v>-1001</v>
          </cell>
        </row>
        <row r="2343">
          <cell r="B2343" t="str">
            <v>VT-CMP80N</v>
          </cell>
          <cell r="C2343" t="str">
            <v>VT800ｺﾝﾊﾟｸﾄ</v>
          </cell>
          <cell r="D2343" t="str">
            <v>VT800ｺﾝﾊﾟｸﾄ構成</v>
          </cell>
          <cell r="E2343" t="str">
            <v>A</v>
          </cell>
          <cell r="F2343" t="str">
            <v>2</v>
          </cell>
          <cell r="J2343" t="str">
            <v>合計</v>
          </cell>
          <cell r="K2343">
            <v>-9400</v>
          </cell>
        </row>
        <row r="2344">
          <cell r="G2344" t="str">
            <v>HT-3375-VT80W</v>
          </cell>
          <cell r="H2344">
            <v>-1</v>
          </cell>
          <cell r="I2344">
            <v>323</v>
          </cell>
          <cell r="J2344" t="str">
            <v>従来型本体</v>
          </cell>
          <cell r="K2344">
            <v>-14488.1</v>
          </cell>
        </row>
        <row r="2345">
          <cell r="G2345" t="str">
            <v>HT-F3375-PCB</v>
          </cell>
          <cell r="H2345">
            <v>-1</v>
          </cell>
          <cell r="I2345">
            <v>323</v>
          </cell>
          <cell r="J2345" t="str">
            <v>HSC上位ﾊﾞｽｺﾝﾊﾞｰﾀ</v>
          </cell>
          <cell r="K2345">
            <v>-600</v>
          </cell>
        </row>
        <row r="2346">
          <cell r="G2346" t="str">
            <v>HT-F3375-HSC</v>
          </cell>
          <cell r="H2346">
            <v>-1</v>
          </cell>
          <cell r="I2346">
            <v>323</v>
          </cell>
          <cell r="J2346" t="str">
            <v>HSCｹｰｼﾞ</v>
          </cell>
          <cell r="K2346">
            <v>-1251</v>
          </cell>
        </row>
        <row r="2347">
          <cell r="G2347" t="str">
            <v>HT-F3375-HSCU</v>
          </cell>
          <cell r="H2347">
            <v>-1</v>
          </cell>
          <cell r="I2347">
            <v>323</v>
          </cell>
          <cell r="J2347" t="str">
            <v>HSC拡張ﾕﾆｯﾄ</v>
          </cell>
          <cell r="K2347">
            <v>-300</v>
          </cell>
        </row>
        <row r="2348">
          <cell r="G2348" t="str">
            <v>HT-F3375-HBC</v>
          </cell>
          <cell r="H2348">
            <v>-1</v>
          </cell>
          <cell r="I2348">
            <v>323</v>
          </cell>
          <cell r="J2348" t="str">
            <v>HSC下位ﾊﾞｽｺﾝﾊﾞｰﾀ</v>
          </cell>
          <cell r="K2348">
            <v>-750</v>
          </cell>
        </row>
        <row r="2349">
          <cell r="G2349" t="str">
            <v>HT-F3360-TPB01</v>
          </cell>
          <cell r="H2349">
            <v>-1</v>
          </cell>
          <cell r="I2349">
            <v>323</v>
          </cell>
          <cell r="J2349" t="str">
            <v>HP-PB I/O 14ｽﾛｯﾄ ｶｸﾁｮｳ ﾓｼﾞｭｰﾙ</v>
          </cell>
          <cell r="K2349">
            <v>-1284</v>
          </cell>
        </row>
        <row r="2350">
          <cell r="G2350" t="str">
            <v>HT-4990-CB16B</v>
          </cell>
          <cell r="H2350">
            <v>-1</v>
          </cell>
          <cell r="I2350">
            <v>323</v>
          </cell>
          <cell r="J2350" t="str">
            <v>1.6m ｷｬﾋﾞﾈｯﾄ</v>
          </cell>
          <cell r="K2350">
            <v>-383</v>
          </cell>
        </row>
        <row r="2351">
          <cell r="G2351" t="str">
            <v>HT-F3375-NHSC</v>
          </cell>
          <cell r="H2351">
            <v>1</v>
          </cell>
          <cell r="I2351">
            <v>323</v>
          </cell>
          <cell r="J2351" t="str">
            <v>4ｽﾛｯﾄHSC拡張(CBH)</v>
          </cell>
          <cell r="K2351">
            <v>850</v>
          </cell>
        </row>
        <row r="2352">
          <cell r="G2352" t="str">
            <v>HT-F3375-NPB</v>
          </cell>
          <cell r="H2352">
            <v>1</v>
          </cell>
          <cell r="I2352">
            <v>323</v>
          </cell>
          <cell r="J2352" t="str">
            <v>HP-PBｽﾛｯﾄ筐体</v>
          </cell>
          <cell r="K2352">
            <v>450</v>
          </cell>
        </row>
        <row r="2353">
          <cell r="G2353" t="str">
            <v>HT-F3360-NLB</v>
          </cell>
          <cell r="H2353">
            <v>1</v>
          </cell>
          <cell r="I2353">
            <v>323</v>
          </cell>
          <cell r="J2353" t="str">
            <v>HP-PB下位ﾊﾞｽｺﾝﾊﾞｰﾀ</v>
          </cell>
          <cell r="K2353">
            <v>1284</v>
          </cell>
        </row>
        <row r="2354">
          <cell r="G2354" t="str">
            <v>HT-F3375-NRMD</v>
          </cell>
          <cell r="H2354">
            <v>1</v>
          </cell>
          <cell r="I2354">
            <v>323</v>
          </cell>
          <cell r="J2354" t="str">
            <v>SCSIﾍﾞｲ</v>
          </cell>
          <cell r="K2354">
            <v>150</v>
          </cell>
        </row>
        <row r="2355">
          <cell r="G2355" t="str">
            <v>HT-4955-F95E</v>
          </cell>
          <cell r="H2355">
            <v>1</v>
          </cell>
          <cell r="I2355">
            <v>323</v>
          </cell>
          <cell r="J2355" t="str">
            <v>SCSIｹｰﾌﾞﾙ 高密ﾈｼﾞ 68ﾋﾟﾝｵｽｰｵｽ 2.5m</v>
          </cell>
          <cell r="K2355">
            <v>30</v>
          </cell>
        </row>
        <row r="2356">
          <cell r="G2356" t="str">
            <v>HT-4955-F74E</v>
          </cell>
          <cell r="H2356">
            <v>1</v>
          </cell>
          <cell r="I2356">
            <v>323</v>
          </cell>
          <cell r="J2356" t="str">
            <v>SCSIｹｰﾌﾞﾙ 高密ﾈｼﾞ 68-50pin 2m</v>
          </cell>
          <cell r="K2356">
            <v>30</v>
          </cell>
        </row>
        <row r="2357">
          <cell r="G2357" t="str">
            <v>HT-3375-VT80N</v>
          </cell>
          <cell r="H2357">
            <v>1</v>
          </cell>
          <cell r="I2357">
            <v>323</v>
          </cell>
          <cell r="J2357" t="str">
            <v>ｺﾝﾊﾟｸﾄ構成本体</v>
          </cell>
          <cell r="K2357">
            <v>6862.1</v>
          </cell>
        </row>
        <row r="2359">
          <cell r="B2359" t="str">
            <v>VS-REPUX11-2</v>
          </cell>
          <cell r="C2359" t="str">
            <v>OSﾘﾌﾟﾚｰｽ</v>
          </cell>
          <cell r="D2359" t="str">
            <v>HP-UX10.20→HP-UX11.00ﾘﾌﾟﾚｰｽ(A,Rｸﾗｽﾖｳ)</v>
          </cell>
          <cell r="E2359" t="str">
            <v>A</v>
          </cell>
          <cell r="F2359" t="str">
            <v>2</v>
          </cell>
          <cell r="J2359" t="str">
            <v>合計</v>
          </cell>
          <cell r="K2359">
            <v>0</v>
          </cell>
        </row>
        <row r="2360">
          <cell r="B2360" t="str">
            <v/>
          </cell>
          <cell r="G2360" t="str">
            <v>RT-11D11-X01</v>
          </cell>
          <cell r="H2360">
            <v>-1</v>
          </cell>
          <cell r="I2360">
            <v>333</v>
          </cell>
          <cell r="J2360" t="str">
            <v>HP-UX10.20</v>
          </cell>
          <cell r="K2360">
            <v>0</v>
          </cell>
        </row>
        <row r="2361">
          <cell r="B2361" t="str">
            <v/>
          </cell>
          <cell r="G2361" t="str">
            <v>RT-11D11-X0P</v>
          </cell>
          <cell r="H2361">
            <v>-1</v>
          </cell>
          <cell r="I2361">
            <v>333</v>
          </cell>
          <cell r="J2361" t="str">
            <v>HP-UX10.20無制限ﾕｰｻﾞ</v>
          </cell>
          <cell r="K2361">
            <v>0</v>
          </cell>
        </row>
        <row r="2362">
          <cell r="B2362" t="str">
            <v/>
          </cell>
          <cell r="G2362" t="str">
            <v>RT-11F11-X01</v>
          </cell>
          <cell r="H2362">
            <v>1</v>
          </cell>
          <cell r="I2362">
            <v>333</v>
          </cell>
          <cell r="J2362" t="str">
            <v>HP-UX11.00</v>
          </cell>
          <cell r="K2362">
            <v>0</v>
          </cell>
        </row>
        <row r="2363">
          <cell r="B2363" t="str">
            <v/>
          </cell>
          <cell r="G2363" t="str">
            <v>RT-11F11-X0P</v>
          </cell>
          <cell r="H2363">
            <v>1</v>
          </cell>
          <cell r="I2363">
            <v>333</v>
          </cell>
          <cell r="J2363" t="str">
            <v>HP-UX11.00無制限ﾕｰｻﾞ</v>
          </cell>
          <cell r="K2363">
            <v>0</v>
          </cell>
        </row>
        <row r="2365">
          <cell r="B2365" t="str">
            <v>VSR-REPM1</v>
          </cell>
          <cell r="C2365" t="str">
            <v>ﾒﾓﾘﾘﾌﾟﾚｰｽ</v>
          </cell>
          <cell r="D2365" t="str">
            <v>Rﾖｳ ﾒﾓﾘﾘﾌﾟﾚｰｽ 128MB-&gt;256MB</v>
          </cell>
          <cell r="E2365" t="str">
            <v>A</v>
          </cell>
          <cell r="F2365" t="str">
            <v>2</v>
          </cell>
          <cell r="J2365" t="str">
            <v>合計</v>
          </cell>
          <cell r="K2365">
            <v>341</v>
          </cell>
        </row>
        <row r="2366">
          <cell r="G2366" t="str">
            <v>HT-F3360-ARM02</v>
          </cell>
          <cell r="H2366">
            <v>-1</v>
          </cell>
          <cell r="I2366">
            <v>323</v>
          </cell>
          <cell r="J2366" t="str">
            <v>ﾅｲｿﾞｳ 128MB ﾒﾓﾘ</v>
          </cell>
          <cell r="K2366">
            <v>-239</v>
          </cell>
        </row>
        <row r="2367">
          <cell r="G2367" t="str">
            <v>HT-F3360-ARM04</v>
          </cell>
          <cell r="H2367">
            <v>1</v>
          </cell>
          <cell r="I2367">
            <v>323</v>
          </cell>
          <cell r="J2367" t="str">
            <v>ﾅｲｿﾞｳ 256MB ﾒﾓﾘ</v>
          </cell>
          <cell r="K2367">
            <v>580</v>
          </cell>
        </row>
        <row r="2369">
          <cell r="B2369" t="str">
            <v>VSR-REPM2</v>
          </cell>
          <cell r="C2369" t="str">
            <v>ﾒﾓﾘﾘﾌﾟﾚｰｽ</v>
          </cell>
          <cell r="D2369" t="str">
            <v>Rﾖｳ ﾒﾓﾘﾘﾌﾟﾚｰｽ 128MB-&gt;512MB</v>
          </cell>
          <cell r="E2369" t="str">
            <v>A</v>
          </cell>
          <cell r="F2369" t="str">
            <v>2</v>
          </cell>
          <cell r="J2369" t="str">
            <v>合計</v>
          </cell>
          <cell r="K2369">
            <v>1211</v>
          </cell>
        </row>
        <row r="2370">
          <cell r="G2370" t="str">
            <v>HT-F3360-ARM02</v>
          </cell>
          <cell r="H2370">
            <v>-1</v>
          </cell>
          <cell r="I2370">
            <v>323</v>
          </cell>
          <cell r="J2370" t="str">
            <v>ﾅｲｿﾞｳ 128MB ﾒﾓﾘ</v>
          </cell>
          <cell r="K2370">
            <v>-239</v>
          </cell>
        </row>
        <row r="2371">
          <cell r="G2371" t="str">
            <v>HT-F3360-ARM05</v>
          </cell>
          <cell r="H2371">
            <v>1</v>
          </cell>
          <cell r="I2371">
            <v>323</v>
          </cell>
          <cell r="J2371" t="str">
            <v>ﾅｲｿﾞｳ 512MB ﾒﾓﾘ</v>
          </cell>
          <cell r="K2371">
            <v>1450</v>
          </cell>
        </row>
        <row r="2373">
          <cell r="B2373" t="str">
            <v>VS-DELCON1</v>
          </cell>
          <cell r="C2373" t="str">
            <v>ｺﾝｿｰﾙ削除</v>
          </cell>
          <cell r="D2373" t="str">
            <v>日本語ｼｽﾃﾑXｺﾝｿｰﾙ削除</v>
          </cell>
          <cell r="E2373" t="str">
            <v>A</v>
          </cell>
          <cell r="F2373">
            <v>2</v>
          </cell>
          <cell r="J2373" t="str">
            <v>合計</v>
          </cell>
          <cell r="K2373">
            <v>-326</v>
          </cell>
        </row>
        <row r="2374">
          <cell r="C2374" t="str">
            <v xml:space="preserve"> </v>
          </cell>
          <cell r="D2374" t="str">
            <v xml:space="preserve"> </v>
          </cell>
          <cell r="E2374" t="str">
            <v xml:space="preserve"> </v>
          </cell>
          <cell r="F2374" t="str">
            <v xml:space="preserve"> </v>
          </cell>
          <cell r="G2374" t="str">
            <v>HT-F3360-CN2</v>
          </cell>
          <cell r="H2374">
            <v>-1</v>
          </cell>
          <cell r="I2374">
            <v>323</v>
          </cell>
          <cell r="J2374" t="str">
            <v>Xｺﾝｿｰﾙ本体</v>
          </cell>
          <cell r="K2374">
            <v>-264</v>
          </cell>
        </row>
        <row r="2375">
          <cell r="G2375" t="str">
            <v>HT-4496-E2J</v>
          </cell>
          <cell r="H2375">
            <v>-1</v>
          </cell>
          <cell r="I2375">
            <v>323</v>
          </cell>
          <cell r="J2375" t="str">
            <v>15ｲﾝﾁﾓﾆﾀ</v>
          </cell>
          <cell r="K2375">
            <v>-62</v>
          </cell>
        </row>
        <row r="2377">
          <cell r="B2377" t="str">
            <v>HT-XCONSOLE</v>
          </cell>
          <cell r="C2377" t="str">
            <v>ｺﾝｿｰﾙｾｯﾄ</v>
          </cell>
          <cell r="D2377" t="str">
            <v>日本語ｼｽﾃﾑXｺﾝｿｰﾙ</v>
          </cell>
          <cell r="E2377" t="str">
            <v>A</v>
          </cell>
          <cell r="F2377">
            <v>1</v>
          </cell>
          <cell r="J2377" t="str">
            <v>合計</v>
          </cell>
          <cell r="K2377">
            <v>326</v>
          </cell>
        </row>
        <row r="2378">
          <cell r="B2378" t="str">
            <v/>
          </cell>
          <cell r="C2378" t="str">
            <v xml:space="preserve"> </v>
          </cell>
          <cell r="D2378" t="str">
            <v xml:space="preserve"> </v>
          </cell>
          <cell r="E2378" t="str">
            <v xml:space="preserve"> </v>
          </cell>
          <cell r="F2378" t="str">
            <v xml:space="preserve"> </v>
          </cell>
          <cell r="G2378" t="str">
            <v>HT-F3360-CN2</v>
          </cell>
          <cell r="H2378">
            <v>1</v>
          </cell>
          <cell r="I2378">
            <v>323</v>
          </cell>
          <cell r="J2378" t="str">
            <v>Xｺﾝｿｰﾙ本体</v>
          </cell>
          <cell r="K2378">
            <v>264</v>
          </cell>
        </row>
        <row r="2379">
          <cell r="B2379" t="str">
            <v/>
          </cell>
          <cell r="G2379" t="str">
            <v>HT-4496-E2J</v>
          </cell>
          <cell r="H2379">
            <v>1</v>
          </cell>
          <cell r="I2379">
            <v>323</v>
          </cell>
          <cell r="J2379" t="str">
            <v>15ｲﾝﾁﾓﾆﾀ</v>
          </cell>
          <cell r="K2379">
            <v>62</v>
          </cell>
        </row>
        <row r="2380">
          <cell r="B2380" t="str">
            <v/>
          </cell>
        </row>
        <row r="2381">
          <cell r="B2381" t="str">
            <v>HT-S3375-PCIU</v>
          </cell>
          <cell r="C2381" t="str">
            <v>PCI拡張</v>
          </cell>
          <cell r="D2381" t="str">
            <v>PCI拡張ﾕﾆｯﾄｾｯﾄ</v>
          </cell>
          <cell r="E2381" t="str">
            <v>A</v>
          </cell>
          <cell r="F2381" t="str">
            <v>1</v>
          </cell>
          <cell r="J2381" t="str">
            <v>合計</v>
          </cell>
          <cell r="K2381">
            <v>1000</v>
          </cell>
        </row>
        <row r="2382">
          <cell r="G2382" t="str">
            <v>HT-F3375-PCI</v>
          </cell>
          <cell r="H2382">
            <v>1</v>
          </cell>
          <cell r="I2382">
            <v>323</v>
          </cell>
          <cell r="J2382" t="str">
            <v>PCIｹｰｼﾞ</v>
          </cell>
          <cell r="K2382">
            <v>250</v>
          </cell>
        </row>
        <row r="2383">
          <cell r="G2383" t="str">
            <v>HT-F3375-PCIU</v>
          </cell>
          <cell r="H2383">
            <v>1</v>
          </cell>
          <cell r="I2383">
            <v>323</v>
          </cell>
          <cell r="J2383" t="str">
            <v>PCI拡張ﾕﾆｯﾄ</v>
          </cell>
          <cell r="K2383">
            <v>750</v>
          </cell>
        </row>
        <row r="2385">
          <cell r="B2385" t="str">
            <v>HT-S3360-PC8</v>
          </cell>
          <cell r="C2385" t="str">
            <v>FDDI(PCI)ｱﾀﾞﾌﾟﾀ</v>
          </cell>
          <cell r="D2385" t="str">
            <v>FDDI(PCI)ｱﾀﾞﾌﾟﾀ,Driver/ｼｽﾃﾑTier3使用権</v>
          </cell>
          <cell r="E2385" t="str">
            <v>A</v>
          </cell>
          <cell r="F2385" t="str">
            <v>1</v>
          </cell>
          <cell r="G2385" t="str">
            <v/>
          </cell>
          <cell r="J2385" t="str">
            <v>合計</v>
          </cell>
          <cell r="K2385">
            <v>778.4</v>
          </cell>
        </row>
        <row r="2386">
          <cell r="B2386" t="str">
            <v/>
          </cell>
          <cell r="C2386" t="str">
            <v>(Tier2)</v>
          </cell>
          <cell r="G2386" t="str">
            <v>HT-F3360-PC8</v>
          </cell>
          <cell r="H2386">
            <v>1</v>
          </cell>
          <cell r="I2386">
            <v>323</v>
          </cell>
          <cell r="J2386" t="str">
            <v>PCI FDDIｱﾀﾞﾌﾟﾀ</v>
          </cell>
          <cell r="K2386">
            <v>703</v>
          </cell>
        </row>
        <row r="2387">
          <cell r="B2387" t="str">
            <v/>
          </cell>
          <cell r="G2387" t="str">
            <v>RT-31FC2-15CK</v>
          </cell>
          <cell r="H2387">
            <v>1</v>
          </cell>
          <cell r="I2387">
            <v>323</v>
          </cell>
          <cell r="J2387" t="str">
            <v>Tier3 System License</v>
          </cell>
          <cell r="K2387">
            <v>75.400000000000006</v>
          </cell>
        </row>
        <row r="2388">
          <cell r="B2388" t="str">
            <v/>
          </cell>
          <cell r="G2388" t="str">
            <v/>
          </cell>
          <cell r="J2388" t="str">
            <v/>
          </cell>
        </row>
        <row r="2389">
          <cell r="B2389" t="str">
            <v>HT-S3360-PC9</v>
          </cell>
          <cell r="C2389" t="str">
            <v>1000Base-SX(PCI)ｱﾀﾞﾌﾟﾀ</v>
          </cell>
          <cell r="D2389" t="str">
            <v>1000Base-SX(PCI)ｱﾀﾞﾌﾟﾀ,Driver/ｼｽﾃﾑTier3使用権</v>
          </cell>
          <cell r="E2389" t="str">
            <v>A</v>
          </cell>
          <cell r="F2389" t="str">
            <v>1</v>
          </cell>
          <cell r="G2389" t="str">
            <v/>
          </cell>
          <cell r="J2389" t="str">
            <v>合計</v>
          </cell>
          <cell r="K2389">
            <v>463.4</v>
          </cell>
        </row>
        <row r="2390">
          <cell r="B2390" t="str">
            <v/>
          </cell>
          <cell r="C2390" t="str">
            <v>(Tier2)</v>
          </cell>
          <cell r="G2390" t="str">
            <v>HT-F3360-PC9</v>
          </cell>
          <cell r="H2390">
            <v>1</v>
          </cell>
          <cell r="I2390">
            <v>323</v>
          </cell>
          <cell r="J2390" t="str">
            <v>1000Base-SXｱﾀﾞﾌﾟﾀ(PCI)</v>
          </cell>
          <cell r="K2390">
            <v>354</v>
          </cell>
        </row>
        <row r="2391">
          <cell r="B2391" t="str">
            <v/>
          </cell>
          <cell r="G2391" t="str">
            <v>RT-31FC2-15DK</v>
          </cell>
          <cell r="H2391">
            <v>1</v>
          </cell>
          <cell r="I2391">
            <v>323</v>
          </cell>
          <cell r="J2391" t="str">
            <v>Tier3 System License</v>
          </cell>
          <cell r="K2391">
            <v>109.4</v>
          </cell>
        </row>
        <row r="2392">
          <cell r="B2392" t="str">
            <v/>
          </cell>
          <cell r="G2392" t="str">
            <v/>
          </cell>
          <cell r="J2392" t="str">
            <v/>
          </cell>
        </row>
        <row r="2393">
          <cell r="B2393" t="str">
            <v>HT-S3360-HSC13</v>
          </cell>
          <cell r="C2393" t="str">
            <v>1000Base-SX(HSC)ｱﾀﾞﾌﾟﾀ</v>
          </cell>
          <cell r="D2393" t="str">
            <v>1000Base-SX(HSC)ｱﾀﾞﾌﾟﾀ,Driver/ｼｽﾃﾑTier2使用権</v>
          </cell>
          <cell r="E2393" t="str">
            <v>A</v>
          </cell>
          <cell r="F2393" t="str">
            <v>1</v>
          </cell>
          <cell r="G2393" t="str">
            <v/>
          </cell>
          <cell r="J2393" t="str">
            <v>合計</v>
          </cell>
          <cell r="K2393">
            <v>548</v>
          </cell>
        </row>
        <row r="2394">
          <cell r="B2394" t="str">
            <v/>
          </cell>
          <cell r="C2394" t="str">
            <v>(Tier2)</v>
          </cell>
          <cell r="G2394" t="str">
            <v>HT-F3360-HSC13</v>
          </cell>
          <cell r="H2394">
            <v>1</v>
          </cell>
          <cell r="I2394">
            <v>323</v>
          </cell>
          <cell r="J2394" t="str">
            <v>1000Base-SXｱﾀﾞﾌﾟﾀ(HSC)</v>
          </cell>
          <cell r="K2394">
            <v>506</v>
          </cell>
        </row>
        <row r="2395">
          <cell r="B2395" t="str">
            <v/>
          </cell>
          <cell r="G2395" t="str">
            <v>RT-31EC2-15DE</v>
          </cell>
          <cell r="H2395">
            <v>1</v>
          </cell>
          <cell r="I2395">
            <v>323</v>
          </cell>
          <cell r="J2395" t="str">
            <v>Tier1-&gt;Tier2 System License</v>
          </cell>
          <cell r="K2395">
            <v>42</v>
          </cell>
        </row>
        <row r="2396">
          <cell r="B2396" t="str">
            <v/>
          </cell>
          <cell r="G2396" t="str">
            <v/>
          </cell>
          <cell r="J2396" t="str">
            <v/>
          </cell>
        </row>
        <row r="2397">
          <cell r="B2397" t="str">
            <v>HT-F3360-EM01</v>
          </cell>
          <cell r="C2397" t="str">
            <v>ﾒﾓﾘ</v>
          </cell>
          <cell r="D2397" t="str">
            <v xml:space="preserve">16MB ﾒﾓﾘ (VEｸﾗｽ)              </v>
          </cell>
          <cell r="E2397" t="str">
            <v>－</v>
          </cell>
          <cell r="F2397" t="str">
            <v>－</v>
          </cell>
          <cell r="G2397" t="str">
            <v>－</v>
          </cell>
          <cell r="H2397" t="str">
            <v>－</v>
          </cell>
          <cell r="I2397">
            <v>323</v>
          </cell>
          <cell r="J2397" t="str">
            <v>－</v>
          </cell>
          <cell r="K2397">
            <v>183</v>
          </cell>
        </row>
        <row r="2398">
          <cell r="B2398" t="str">
            <v>HT-F3360-EM02</v>
          </cell>
          <cell r="C2398" t="str">
            <v>ﾒﾓﾘ</v>
          </cell>
          <cell r="D2398" t="str">
            <v xml:space="preserve">32MB ﾒﾓﾘ (VEｸﾗｽ)              </v>
          </cell>
          <cell r="E2398" t="str">
            <v>－</v>
          </cell>
          <cell r="F2398" t="str">
            <v>－</v>
          </cell>
          <cell r="G2398" t="str">
            <v>－</v>
          </cell>
          <cell r="H2398" t="str">
            <v>－</v>
          </cell>
          <cell r="I2398">
            <v>323</v>
          </cell>
          <cell r="J2398" t="str">
            <v>－</v>
          </cell>
          <cell r="K2398">
            <v>256</v>
          </cell>
        </row>
        <row r="2399">
          <cell r="B2399" t="str">
            <v>HT-F3360-EM03</v>
          </cell>
          <cell r="C2399" t="str">
            <v>ﾒﾓﾘ</v>
          </cell>
          <cell r="D2399" t="str">
            <v xml:space="preserve">64MB ﾒﾓﾘ (VEｸﾗｽ)              </v>
          </cell>
          <cell r="E2399" t="str">
            <v>－</v>
          </cell>
          <cell r="F2399" t="str">
            <v>－</v>
          </cell>
          <cell r="G2399" t="str">
            <v>－</v>
          </cell>
          <cell r="H2399" t="str">
            <v>－</v>
          </cell>
          <cell r="I2399">
            <v>323</v>
          </cell>
          <cell r="J2399" t="str">
            <v>－</v>
          </cell>
          <cell r="K2399">
            <v>509</v>
          </cell>
        </row>
        <row r="2400">
          <cell r="B2400" t="str">
            <v>HT-F3360-EM04</v>
          </cell>
          <cell r="C2400" t="str">
            <v>ﾒﾓﾘ</v>
          </cell>
          <cell r="D2400" t="str">
            <v xml:space="preserve">128MB ﾒﾓﾘ (VEｸﾗｽ)             </v>
          </cell>
          <cell r="E2400" t="str">
            <v>－</v>
          </cell>
          <cell r="F2400" t="str">
            <v>－</v>
          </cell>
          <cell r="G2400" t="str">
            <v>－</v>
          </cell>
          <cell r="H2400" t="str">
            <v>－</v>
          </cell>
          <cell r="I2400">
            <v>323</v>
          </cell>
          <cell r="J2400" t="str">
            <v>－</v>
          </cell>
          <cell r="K2400">
            <v>782</v>
          </cell>
        </row>
        <row r="2401">
          <cell r="B2401" t="str">
            <v>HT-F3360-EH01</v>
          </cell>
          <cell r="C2401" t="str">
            <v>ﾅｲｿﾞｳ SE HDD</v>
          </cell>
          <cell r="D2401" t="str">
            <v xml:space="preserve">ﾅｲｿﾞｳ S.E.SCSIﾃﾞｨｽｸ 1GB       </v>
          </cell>
          <cell r="E2401" t="str">
            <v>－</v>
          </cell>
          <cell r="F2401" t="str">
            <v>－</v>
          </cell>
          <cell r="G2401" t="str">
            <v>－</v>
          </cell>
          <cell r="H2401" t="str">
            <v>－</v>
          </cell>
          <cell r="I2401">
            <v>323</v>
          </cell>
          <cell r="J2401" t="str">
            <v>－</v>
          </cell>
          <cell r="K2401">
            <v>158</v>
          </cell>
        </row>
        <row r="2402">
          <cell r="B2402" t="str">
            <v>HT-F3360-EH02</v>
          </cell>
          <cell r="C2402" t="str">
            <v>ﾅｲｿﾞｳ SE HDD</v>
          </cell>
          <cell r="D2402" t="str">
            <v xml:space="preserve">ﾅｲｿﾞｳ S.E.SCSIﾃﾞｨｽｸ 2GB       </v>
          </cell>
          <cell r="E2402" t="str">
            <v>－</v>
          </cell>
          <cell r="F2402" t="str">
            <v>－</v>
          </cell>
          <cell r="G2402" t="str">
            <v>－</v>
          </cell>
          <cell r="H2402" t="str">
            <v>－</v>
          </cell>
          <cell r="I2402">
            <v>323</v>
          </cell>
          <cell r="J2402" t="str">
            <v>－</v>
          </cell>
          <cell r="K2402">
            <v>298</v>
          </cell>
        </row>
        <row r="2403">
          <cell r="B2403" t="str">
            <v>HT-F3360-EF01</v>
          </cell>
          <cell r="C2403" t="str">
            <v>ﾅｲｿﾞｳ FDD</v>
          </cell>
          <cell r="D2403" t="str">
            <v xml:space="preserve">ﾅｲｿﾞｳ S.E.SCSI 3.5"FDD        </v>
          </cell>
          <cell r="E2403" t="str">
            <v>－</v>
          </cell>
          <cell r="F2403" t="str">
            <v>－</v>
          </cell>
          <cell r="G2403" t="str">
            <v>－</v>
          </cell>
          <cell r="H2403" t="str">
            <v>－</v>
          </cell>
          <cell r="I2403">
            <v>323</v>
          </cell>
          <cell r="J2403" t="str">
            <v>－</v>
          </cell>
          <cell r="K2403">
            <v>71</v>
          </cell>
        </row>
        <row r="2404">
          <cell r="B2404" t="str">
            <v>HT-F3360-EPB01</v>
          </cell>
          <cell r="C2404" t="str">
            <v>HP-PBｽﾛｯﾄ</v>
          </cell>
          <cell r="D2404" t="str">
            <v xml:space="preserve">HP-PBｽﾛｯﾄ 拡張(2-&gt;4)          </v>
          </cell>
          <cell r="E2404" t="str">
            <v>－</v>
          </cell>
          <cell r="F2404" t="str">
            <v>－</v>
          </cell>
          <cell r="G2404" t="str">
            <v>－</v>
          </cell>
          <cell r="H2404" t="str">
            <v>－</v>
          </cell>
          <cell r="I2404">
            <v>323</v>
          </cell>
          <cell r="J2404" t="str">
            <v>－</v>
          </cell>
          <cell r="K2404">
            <v>352</v>
          </cell>
        </row>
        <row r="2405">
          <cell r="B2405" t="str">
            <v>HT-F3360-RM01</v>
          </cell>
          <cell r="C2405" t="str">
            <v>ﾒﾓﾘ</v>
          </cell>
          <cell r="D2405" t="str">
            <v xml:space="preserve">32MB ﾒﾓﾘ (VRｸﾗｽ)              </v>
          </cell>
          <cell r="E2405" t="str">
            <v>－</v>
          </cell>
          <cell r="F2405" t="str">
            <v>－</v>
          </cell>
          <cell r="G2405" t="str">
            <v>－</v>
          </cell>
          <cell r="H2405" t="str">
            <v>－</v>
          </cell>
          <cell r="I2405">
            <v>323</v>
          </cell>
          <cell r="J2405" t="str">
            <v>－</v>
          </cell>
          <cell r="K2405">
            <v>168</v>
          </cell>
        </row>
        <row r="2406">
          <cell r="B2406" t="str">
            <v>HT-F3360-RM02</v>
          </cell>
          <cell r="C2406" t="str">
            <v>ﾒﾓﾘ</v>
          </cell>
          <cell r="D2406" t="str">
            <v xml:space="preserve">128MB ﾒﾓﾘ (VRｸﾗｽ)             </v>
          </cell>
          <cell r="E2406" t="str">
            <v>－</v>
          </cell>
          <cell r="F2406" t="str">
            <v>－</v>
          </cell>
          <cell r="G2406" t="str">
            <v>－</v>
          </cell>
          <cell r="H2406" t="str">
            <v>－</v>
          </cell>
          <cell r="I2406">
            <v>323</v>
          </cell>
          <cell r="J2406" t="str">
            <v>－</v>
          </cell>
          <cell r="K2406">
            <v>334</v>
          </cell>
        </row>
        <row r="2407">
          <cell r="B2407" t="str">
            <v>HT-F3360-RH01</v>
          </cell>
          <cell r="C2407" t="str">
            <v>ﾅｲｿﾞｳ F/W HDD</v>
          </cell>
          <cell r="D2407" t="str">
            <v xml:space="preserve">ﾅｲｿﾞｳ F/W SCSIﾃﾞｨｽｸ 1GB       </v>
          </cell>
          <cell r="E2407" t="str">
            <v>－</v>
          </cell>
          <cell r="F2407" t="str">
            <v>－</v>
          </cell>
          <cell r="G2407" t="str">
            <v>－</v>
          </cell>
          <cell r="H2407" t="str">
            <v>－</v>
          </cell>
          <cell r="I2407">
            <v>323</v>
          </cell>
          <cell r="J2407" t="str">
            <v>－</v>
          </cell>
          <cell r="K2407">
            <v>158</v>
          </cell>
        </row>
        <row r="2408">
          <cell r="B2408" t="str">
            <v>HT-F3360-RH02</v>
          </cell>
          <cell r="C2408" t="str">
            <v>ﾅｲｿﾞｳ F/W HDD</v>
          </cell>
          <cell r="D2408" t="str">
            <v xml:space="preserve">ﾅｲｿﾞｳ F/W SCSIﾃﾞｨｽｸ 2GB       </v>
          </cell>
          <cell r="E2408" t="str">
            <v>－</v>
          </cell>
          <cell r="F2408" t="str">
            <v>－</v>
          </cell>
          <cell r="G2408" t="str">
            <v>－</v>
          </cell>
          <cell r="H2408" t="str">
            <v>－</v>
          </cell>
          <cell r="I2408">
            <v>323</v>
          </cell>
          <cell r="J2408" t="str">
            <v>－</v>
          </cell>
          <cell r="K2408">
            <v>298</v>
          </cell>
        </row>
        <row r="2409">
          <cell r="B2409" t="str">
            <v>HT-F3360-RME01</v>
          </cell>
          <cell r="C2409" t="str">
            <v>ﾒﾓﾘｽﾛｯﾄ</v>
          </cell>
          <cell r="D2409" t="str">
            <v xml:space="preserve">ﾒﾓﾘ ｽﾛｯﾄ ｶｸﾁｮｳ 16-&gt;32         </v>
          </cell>
          <cell r="E2409" t="str">
            <v>－</v>
          </cell>
          <cell r="F2409" t="str">
            <v>－</v>
          </cell>
          <cell r="G2409" t="str">
            <v>－</v>
          </cell>
          <cell r="H2409" t="str">
            <v>－</v>
          </cell>
          <cell r="I2409">
            <v>323</v>
          </cell>
          <cell r="J2409" t="str">
            <v>－</v>
          </cell>
          <cell r="K2409">
            <v>871</v>
          </cell>
        </row>
        <row r="2410">
          <cell r="B2410" t="str">
            <v>HT-F3360-RC01</v>
          </cell>
          <cell r="C2410" t="str">
            <v>CPUｶｸﾁｮｳ</v>
          </cell>
          <cell r="D2410" t="str">
            <v xml:space="preserve">CPUｶｸﾁｮｳ 100MHz               </v>
          </cell>
          <cell r="E2410" t="str">
            <v>－</v>
          </cell>
          <cell r="F2410" t="str">
            <v>－</v>
          </cell>
          <cell r="G2410" t="str">
            <v>－</v>
          </cell>
          <cell r="H2410" t="str">
            <v>－</v>
          </cell>
          <cell r="I2410">
            <v>323</v>
          </cell>
          <cell r="J2410" t="str">
            <v>－</v>
          </cell>
          <cell r="K2410">
            <v>1860</v>
          </cell>
        </row>
        <row r="2411">
          <cell r="B2411" t="str">
            <v>HT-F3360-KB01</v>
          </cell>
          <cell r="C2411" t="str">
            <v>HP-PBｽﾛｯﾄ</v>
          </cell>
          <cell r="D2411" t="str">
            <v xml:space="preserve">HP-PB 4ｽﾛｯﾄ ｶｸﾁｮｳ             </v>
          </cell>
          <cell r="E2411" t="str">
            <v>－</v>
          </cell>
          <cell r="F2411" t="str">
            <v>－</v>
          </cell>
          <cell r="G2411" t="str">
            <v>－</v>
          </cell>
          <cell r="H2411" t="str">
            <v>－</v>
          </cell>
          <cell r="I2411">
            <v>323</v>
          </cell>
          <cell r="J2411" t="str">
            <v>－</v>
          </cell>
          <cell r="K2411">
            <v>703</v>
          </cell>
        </row>
        <row r="2412">
          <cell r="B2412" t="str">
            <v>HT-F3360-RHSC01</v>
          </cell>
          <cell r="C2412" t="str">
            <v>HSCｽﾛｯﾄ</v>
          </cell>
          <cell r="D2412" t="str">
            <v xml:space="preserve">HSC 2ｽﾛｯﾄ ｶｸﾁｮｳ               </v>
          </cell>
          <cell r="E2412" t="str">
            <v>－</v>
          </cell>
          <cell r="F2412" t="str">
            <v>－</v>
          </cell>
          <cell r="G2412" t="str">
            <v>－</v>
          </cell>
          <cell r="H2412" t="str">
            <v>－</v>
          </cell>
          <cell r="I2412">
            <v>323</v>
          </cell>
          <cell r="J2412" t="str">
            <v>－</v>
          </cell>
          <cell r="K2412">
            <v>626</v>
          </cell>
        </row>
        <row r="2413">
          <cell r="B2413" t="str">
            <v>HT-F3360-RHSC02</v>
          </cell>
          <cell r="C2413" t="str">
            <v>HSCｽﾛｯﾄ</v>
          </cell>
          <cell r="D2413" t="str">
            <v xml:space="preserve">HSC 4ｽﾛｯﾄ ｶｸﾁｮｳ               </v>
          </cell>
          <cell r="E2413" t="str">
            <v>－</v>
          </cell>
          <cell r="F2413" t="str">
            <v>－</v>
          </cell>
          <cell r="G2413" t="str">
            <v>－</v>
          </cell>
          <cell r="H2413" t="str">
            <v>－</v>
          </cell>
          <cell r="I2413">
            <v>323</v>
          </cell>
          <cell r="J2413" t="str">
            <v>－</v>
          </cell>
          <cell r="K2413">
            <v>1251</v>
          </cell>
        </row>
        <row r="2414">
          <cell r="B2414" t="str">
            <v>HT-F3360-NSD01</v>
          </cell>
          <cell r="C2414" t="str">
            <v>ﾅｲｿﾞｳ DAT</v>
          </cell>
          <cell r="D2414" t="str">
            <v xml:space="preserve">ﾅｲｿﾞｳ S.E.SCSI 2-8GB DAT      </v>
          </cell>
          <cell r="E2414" t="str">
            <v>－</v>
          </cell>
          <cell r="F2414" t="str">
            <v>－</v>
          </cell>
          <cell r="G2414" t="str">
            <v>－</v>
          </cell>
          <cell r="H2414" t="str">
            <v>－</v>
          </cell>
          <cell r="I2414">
            <v>323</v>
          </cell>
          <cell r="J2414" t="str">
            <v>－</v>
          </cell>
          <cell r="K2414">
            <v>278</v>
          </cell>
        </row>
        <row r="2415">
          <cell r="B2415" t="str">
            <v>HT-F3360-NSD02</v>
          </cell>
          <cell r="C2415" t="str">
            <v>ﾅｲｿﾞｳ DAT</v>
          </cell>
          <cell r="D2415" t="str">
            <v xml:space="preserve">ﾅｲｿﾞｳ S.E.SCSI 2-16GB DAT     </v>
          </cell>
          <cell r="E2415" t="str">
            <v>－</v>
          </cell>
          <cell r="F2415" t="str">
            <v>－</v>
          </cell>
          <cell r="G2415" t="str">
            <v>－</v>
          </cell>
          <cell r="H2415" t="str">
            <v>－</v>
          </cell>
          <cell r="I2415">
            <v>323</v>
          </cell>
          <cell r="J2415" t="str">
            <v>－</v>
          </cell>
          <cell r="K2415">
            <v>428</v>
          </cell>
        </row>
        <row r="2416">
          <cell r="B2416" t="str">
            <v>HT-F3360-NSC01</v>
          </cell>
          <cell r="C2416" t="str">
            <v>ﾅｲｿﾞｳ CD-ROM</v>
          </cell>
          <cell r="D2416" t="str">
            <v xml:space="preserve">ﾅｲｿﾞｳ S.E.SCSI CD-ROM         </v>
          </cell>
          <cell r="E2416" t="str">
            <v>－</v>
          </cell>
          <cell r="F2416" t="str">
            <v>－</v>
          </cell>
          <cell r="G2416" t="str">
            <v>－</v>
          </cell>
          <cell r="H2416" t="str">
            <v>－</v>
          </cell>
          <cell r="I2416">
            <v>323</v>
          </cell>
          <cell r="J2416" t="str">
            <v>－</v>
          </cell>
          <cell r="K2416">
            <v>103</v>
          </cell>
        </row>
        <row r="2417">
          <cell r="B2417" t="str">
            <v>HT-F3360-TM01</v>
          </cell>
          <cell r="C2417" t="str">
            <v>ﾒﾓﾘ</v>
          </cell>
          <cell r="D2417" t="str">
            <v xml:space="preserve">128MB ﾒﾓﾘ                     </v>
          </cell>
          <cell r="E2417" t="str">
            <v>－</v>
          </cell>
          <cell r="F2417" t="str">
            <v>－</v>
          </cell>
          <cell r="G2417" t="str">
            <v>－</v>
          </cell>
          <cell r="H2417" t="str">
            <v>－</v>
          </cell>
          <cell r="I2417">
            <v>323</v>
          </cell>
          <cell r="J2417" t="str">
            <v>－</v>
          </cell>
          <cell r="K2417">
            <v>1001</v>
          </cell>
        </row>
        <row r="2418">
          <cell r="B2418" t="str">
            <v>HT-F3360-TM02</v>
          </cell>
          <cell r="C2418" t="str">
            <v>ﾒﾓﾘ</v>
          </cell>
          <cell r="D2418" t="str">
            <v xml:space="preserve">256MB ﾒﾓﾘ                     </v>
          </cell>
          <cell r="E2418" t="str">
            <v>－</v>
          </cell>
          <cell r="F2418" t="str">
            <v>－</v>
          </cell>
          <cell r="G2418" t="str">
            <v>－</v>
          </cell>
          <cell r="H2418" t="str">
            <v>－</v>
          </cell>
          <cell r="I2418">
            <v>323</v>
          </cell>
          <cell r="J2418" t="str">
            <v>－</v>
          </cell>
          <cell r="K2418">
            <v>1001</v>
          </cell>
        </row>
        <row r="2419">
          <cell r="B2419" t="str">
            <v>HT-F3360-TM03</v>
          </cell>
          <cell r="C2419" t="str">
            <v>ﾒﾓﾘ</v>
          </cell>
          <cell r="D2419" t="str">
            <v xml:space="preserve">512MB ﾒﾓﾘ                     </v>
          </cell>
          <cell r="E2419" t="str">
            <v>－</v>
          </cell>
          <cell r="F2419" t="str">
            <v>－</v>
          </cell>
          <cell r="G2419" t="str">
            <v>－</v>
          </cell>
          <cell r="H2419" t="str">
            <v>－</v>
          </cell>
          <cell r="I2419">
            <v>323</v>
          </cell>
          <cell r="J2419" t="str">
            <v>－</v>
          </cell>
          <cell r="K2419">
            <v>3892</v>
          </cell>
        </row>
        <row r="2420">
          <cell r="B2420" t="str">
            <v>HT-F3360-TM04</v>
          </cell>
          <cell r="C2420" t="str">
            <v>ﾒﾓﾘ</v>
          </cell>
          <cell r="D2420" t="str">
            <v xml:space="preserve">768MB ﾒﾓﾘ                     </v>
          </cell>
          <cell r="E2420" t="str">
            <v>－</v>
          </cell>
          <cell r="F2420" t="str">
            <v>－</v>
          </cell>
          <cell r="G2420" t="str">
            <v>－</v>
          </cell>
          <cell r="H2420" t="str">
            <v>－</v>
          </cell>
          <cell r="I2420">
            <v>323</v>
          </cell>
          <cell r="J2420" t="str">
            <v>－</v>
          </cell>
          <cell r="K2420">
            <v>5839</v>
          </cell>
        </row>
        <row r="2421">
          <cell r="B2421" t="str">
            <v>HT-F3360-TPB01</v>
          </cell>
          <cell r="C2421" t="str">
            <v>HP-PBｽﾛｯﾄ</v>
          </cell>
          <cell r="D2421" t="str">
            <v xml:space="preserve">HP-PB I/O 14ｽﾛｯﾄ ｶｸﾁｮｳ ﾓｼﾞｭｰﾙ </v>
          </cell>
          <cell r="E2421" t="str">
            <v>－</v>
          </cell>
          <cell r="F2421" t="str">
            <v>－</v>
          </cell>
          <cell r="G2421" t="str">
            <v>－</v>
          </cell>
          <cell r="H2421" t="str">
            <v>－</v>
          </cell>
          <cell r="I2421">
            <v>323</v>
          </cell>
          <cell r="J2421" t="str">
            <v>－</v>
          </cell>
          <cell r="K2421">
            <v>1284</v>
          </cell>
        </row>
        <row r="2422">
          <cell r="B2422" t="str">
            <v>HT-F3360-TB01</v>
          </cell>
          <cell r="C2422" t="str">
            <v>ﾊﾞｽｺﾝﾊﾞｰﾀ</v>
          </cell>
          <cell r="D2422" t="str">
            <v xml:space="preserve">ﾃﾞｭｱﾙ ﾊﾞｽ ｺﾝﾊﾞｰﾀ              </v>
          </cell>
          <cell r="E2422" t="str">
            <v>－</v>
          </cell>
          <cell r="F2422" t="str">
            <v>－</v>
          </cell>
          <cell r="G2422" t="str">
            <v>－</v>
          </cell>
          <cell r="H2422" t="str">
            <v>－</v>
          </cell>
          <cell r="I2422">
            <v>323</v>
          </cell>
          <cell r="J2422" t="str">
            <v>－</v>
          </cell>
          <cell r="K2422">
            <v>2109</v>
          </cell>
        </row>
        <row r="2423">
          <cell r="B2423" t="str">
            <v>HT-F3360-PB01</v>
          </cell>
          <cell r="C2423" t="str">
            <v>F/W SCSI ｱﾀﾞﾌﾟﾀ</v>
          </cell>
          <cell r="D2423" t="str">
            <v xml:space="preserve">F/W SCSI ｱﾀﾞﾌﾟﾀ               </v>
          </cell>
          <cell r="E2423" t="str">
            <v>－</v>
          </cell>
          <cell r="F2423" t="str">
            <v>－</v>
          </cell>
          <cell r="G2423" t="str">
            <v>－</v>
          </cell>
          <cell r="H2423" t="str">
            <v>－</v>
          </cell>
          <cell r="I2423">
            <v>323</v>
          </cell>
          <cell r="J2423" t="str">
            <v>－</v>
          </cell>
          <cell r="K2423">
            <v>228</v>
          </cell>
        </row>
        <row r="2424">
          <cell r="B2424" t="str">
            <v>HT-F3360-PB02</v>
          </cell>
          <cell r="C2424" t="str">
            <v>SE SCSI &amp; ｾﾝﾄﾛﾆｸｽ ｱﾀﾞﾌﾟﾀ</v>
          </cell>
          <cell r="D2424" t="str">
            <v xml:space="preserve">S.E.SCSI &amp; ｾﾝﾄﾛﾆｸｽ ｱﾀﾞﾌﾟﾀ     </v>
          </cell>
          <cell r="E2424" t="str">
            <v>－</v>
          </cell>
          <cell r="F2424" t="str">
            <v>－</v>
          </cell>
          <cell r="G2424" t="str">
            <v>－</v>
          </cell>
          <cell r="H2424" t="str">
            <v>－</v>
          </cell>
          <cell r="I2424">
            <v>323</v>
          </cell>
          <cell r="J2424" t="str">
            <v>－</v>
          </cell>
          <cell r="K2424">
            <v>192</v>
          </cell>
        </row>
        <row r="2425">
          <cell r="B2425" t="str">
            <v>HT-F3360-PB03A</v>
          </cell>
          <cell r="C2425" t="str">
            <v>802.3LANｱﾀﾞﾌﾟﾀ</v>
          </cell>
          <cell r="D2425" t="str">
            <v xml:space="preserve">802.3 LAN ｱﾀﾞﾌﾟﾀ Tier1        </v>
          </cell>
          <cell r="E2425" t="str">
            <v>－</v>
          </cell>
          <cell r="F2425" t="str">
            <v>－</v>
          </cell>
          <cell r="G2425" t="str">
            <v>－</v>
          </cell>
          <cell r="H2425" t="str">
            <v>－</v>
          </cell>
          <cell r="I2425">
            <v>323</v>
          </cell>
          <cell r="J2425" t="str">
            <v>－</v>
          </cell>
          <cell r="K2425">
            <v>204</v>
          </cell>
        </row>
        <row r="2426">
          <cell r="B2426" t="str">
            <v>HT-F3360-PB03B</v>
          </cell>
          <cell r="C2426" t="str">
            <v>802.3LANｱﾀﾞﾌﾟﾀ</v>
          </cell>
          <cell r="D2426" t="str">
            <v xml:space="preserve">802.3 LAN ｱﾀﾞﾌﾟﾀ Tier2,3      </v>
          </cell>
          <cell r="E2426" t="str">
            <v>－</v>
          </cell>
          <cell r="F2426" t="str">
            <v>－</v>
          </cell>
          <cell r="G2426" t="str">
            <v>－</v>
          </cell>
          <cell r="H2426" t="str">
            <v>－</v>
          </cell>
          <cell r="I2426">
            <v>323</v>
          </cell>
          <cell r="J2426" t="str">
            <v>－</v>
          </cell>
          <cell r="K2426">
            <v>204</v>
          </cell>
        </row>
        <row r="2427">
          <cell r="B2427" t="str">
            <v>HT-F3360-PB04</v>
          </cell>
          <cell r="C2427" t="str">
            <v>MUX</v>
          </cell>
          <cell r="D2427" t="str">
            <v>ﾏﾙﾁﾌﾟﾚｸｻ(MUX) RS-232Cﾀﾞｲﾚｸﾄ 16ﾎﾟｰﾄ</v>
          </cell>
          <cell r="E2427" t="str">
            <v>－</v>
          </cell>
          <cell r="F2427" t="str">
            <v>－</v>
          </cell>
          <cell r="G2427" t="str">
            <v>－</v>
          </cell>
          <cell r="H2427" t="str">
            <v>－</v>
          </cell>
          <cell r="I2427">
            <v>323</v>
          </cell>
          <cell r="J2427" t="str">
            <v>－</v>
          </cell>
          <cell r="K2427">
            <v>379</v>
          </cell>
        </row>
        <row r="2428">
          <cell r="B2428" t="str">
            <v>HT-F3360-PB05</v>
          </cell>
          <cell r="C2428" t="str">
            <v>MUX</v>
          </cell>
          <cell r="D2428" t="str">
            <v>ﾏﾙﾁﾌﾟﾚｸｻ(MUX) RS-232Cﾀﾞｲﾚｸﾄ 32ﾎﾟｰﾄ</v>
          </cell>
          <cell r="E2428" t="str">
            <v>－</v>
          </cell>
          <cell r="F2428" t="str">
            <v>－</v>
          </cell>
          <cell r="G2428" t="str">
            <v>－</v>
          </cell>
          <cell r="H2428" t="str">
            <v>－</v>
          </cell>
          <cell r="I2428">
            <v>323</v>
          </cell>
          <cell r="J2428" t="str">
            <v>－</v>
          </cell>
          <cell r="K2428">
            <v>619</v>
          </cell>
        </row>
        <row r="2429">
          <cell r="B2429" t="str">
            <v>HT-F3360-PB06</v>
          </cell>
          <cell r="C2429" t="str">
            <v>MUX</v>
          </cell>
          <cell r="D2429" t="str">
            <v>ﾏﾙﾁﾌﾟﾚｸｻ(MUX) RS-232Cﾀﾞｲﾚｸﾄ 16ﾎﾟｰﾄ</v>
          </cell>
          <cell r="E2429" t="str">
            <v>－</v>
          </cell>
          <cell r="F2429" t="str">
            <v>－</v>
          </cell>
          <cell r="G2429" t="str">
            <v>－</v>
          </cell>
          <cell r="H2429" t="str">
            <v>－</v>
          </cell>
          <cell r="I2429">
            <v>323</v>
          </cell>
          <cell r="J2429" t="str">
            <v>－</v>
          </cell>
          <cell r="K2429">
            <v>379</v>
          </cell>
        </row>
        <row r="2430">
          <cell r="B2430" t="str">
            <v>HT-F3360-PB07</v>
          </cell>
          <cell r="C2430" t="str">
            <v>MUX</v>
          </cell>
          <cell r="D2430" t="str">
            <v>ﾏﾙﾁﾌﾟﾚｸｻ(MUX) RS-232Cﾀﾞｲﾚｸﾄ 32ﾎﾟｰﾄ</v>
          </cell>
          <cell r="E2430" t="str">
            <v>－</v>
          </cell>
          <cell r="F2430" t="str">
            <v>－</v>
          </cell>
          <cell r="G2430" t="str">
            <v>－</v>
          </cell>
          <cell r="H2430" t="str">
            <v>－</v>
          </cell>
          <cell r="I2430">
            <v>323</v>
          </cell>
          <cell r="J2430" t="str">
            <v>－</v>
          </cell>
          <cell r="K2430">
            <v>619</v>
          </cell>
        </row>
        <row r="2431">
          <cell r="B2431" t="str">
            <v>HT-F3360-PB08</v>
          </cell>
          <cell r="C2431" t="str">
            <v>MUX</v>
          </cell>
          <cell r="D2431" t="str">
            <v>ﾏﾙﾁﾌﾟﾚｸｻ(MUX) RS-423/422ﾀﾞｲﾚｸﾄ</v>
          </cell>
          <cell r="E2431" t="str">
            <v>－</v>
          </cell>
          <cell r="F2431" t="str">
            <v>－</v>
          </cell>
          <cell r="G2431" t="str">
            <v>－</v>
          </cell>
          <cell r="H2431" t="str">
            <v>－</v>
          </cell>
          <cell r="I2431">
            <v>323</v>
          </cell>
          <cell r="J2431" t="str">
            <v>－</v>
          </cell>
          <cell r="K2431">
            <v>379</v>
          </cell>
        </row>
        <row r="2432">
          <cell r="B2432" t="str">
            <v>HT-F3360-PB09</v>
          </cell>
          <cell r="C2432" t="str">
            <v>MUX</v>
          </cell>
          <cell r="D2432" t="str">
            <v>ﾏﾙﾁﾌﾟﾚｸｻ(MUX) RS-423/422ﾀﾞｲﾚｸﾄ</v>
          </cell>
          <cell r="E2432" t="str">
            <v>－</v>
          </cell>
          <cell r="F2432" t="str">
            <v>－</v>
          </cell>
          <cell r="G2432" t="str">
            <v>－</v>
          </cell>
          <cell r="H2432" t="str">
            <v>－</v>
          </cell>
          <cell r="I2432">
            <v>323</v>
          </cell>
          <cell r="J2432" t="str">
            <v>－</v>
          </cell>
          <cell r="K2432">
            <v>379</v>
          </cell>
        </row>
        <row r="2433">
          <cell r="B2433" t="str">
            <v>HT-F3360-PB10</v>
          </cell>
          <cell r="C2433" t="str">
            <v>MUX</v>
          </cell>
          <cell r="D2433" t="str">
            <v>ﾏﾙﾁﾌﾟﾚｸｻ(MUX) RS-232Cﾓﾃﾞﾑ 16ﾎﾟｰﾄ</v>
          </cell>
          <cell r="E2433" t="str">
            <v>－</v>
          </cell>
          <cell r="F2433" t="str">
            <v>－</v>
          </cell>
          <cell r="G2433" t="str">
            <v>－</v>
          </cell>
          <cell r="H2433" t="str">
            <v>－</v>
          </cell>
          <cell r="I2433">
            <v>323</v>
          </cell>
          <cell r="J2433" t="str">
            <v>－</v>
          </cell>
          <cell r="K2433">
            <v>462</v>
          </cell>
        </row>
        <row r="2434">
          <cell r="B2434" t="str">
            <v>HT-F3360-P11T19</v>
          </cell>
          <cell r="C2434" t="str">
            <v>FDDIｱﾀﾞﾌﾟﾀ</v>
          </cell>
          <cell r="D2434" t="str">
            <v>FDDI ｱﾀﾞﾌﾟﾀ Tier1 ( 9.0 DATﾊﾞｲﾀｲ)</v>
          </cell>
          <cell r="E2434" t="str">
            <v>－</v>
          </cell>
          <cell r="F2434" t="str">
            <v>－</v>
          </cell>
          <cell r="G2434" t="str">
            <v>－</v>
          </cell>
          <cell r="H2434" t="str">
            <v>－</v>
          </cell>
          <cell r="I2434">
            <v>323</v>
          </cell>
          <cell r="J2434" t="str">
            <v>－</v>
          </cell>
          <cell r="K2434">
            <v>749</v>
          </cell>
        </row>
        <row r="2435">
          <cell r="B2435" t="str">
            <v>HT-F3360-P11T29</v>
          </cell>
          <cell r="C2435" t="str">
            <v>FDDIｱﾀﾞﾌﾟﾀ</v>
          </cell>
          <cell r="D2435" t="str">
            <v>FDDI ｱﾀﾞﾌﾟﾀ Tier2 ( 9.0 DATﾊﾞｲﾀｲ)</v>
          </cell>
          <cell r="E2435" t="str">
            <v>－</v>
          </cell>
          <cell r="F2435" t="str">
            <v>－</v>
          </cell>
          <cell r="G2435" t="str">
            <v>－</v>
          </cell>
          <cell r="H2435" t="str">
            <v>－</v>
          </cell>
          <cell r="I2435">
            <v>323</v>
          </cell>
          <cell r="J2435" t="str">
            <v>－</v>
          </cell>
          <cell r="K2435">
            <v>937</v>
          </cell>
        </row>
        <row r="2436">
          <cell r="B2436" t="str">
            <v>HT-F3360-P11T39</v>
          </cell>
          <cell r="C2436" t="str">
            <v>FDDIｱﾀﾞﾌﾟﾀ</v>
          </cell>
          <cell r="D2436" t="str">
            <v>FDDI ｱﾀﾞﾌﾟﾀ Tier3 ( 9.0 DATﾊﾞｲﾀｲ)</v>
          </cell>
          <cell r="E2436" t="str">
            <v>－</v>
          </cell>
          <cell r="F2436" t="str">
            <v>－</v>
          </cell>
          <cell r="G2436" t="str">
            <v>－</v>
          </cell>
          <cell r="H2436" t="str">
            <v>－</v>
          </cell>
          <cell r="I2436">
            <v>323</v>
          </cell>
          <cell r="J2436" t="str">
            <v>－</v>
          </cell>
          <cell r="K2436">
            <v>1762</v>
          </cell>
        </row>
        <row r="2437">
          <cell r="B2437" t="str">
            <v>HT-F3360-P12T19</v>
          </cell>
          <cell r="C2437" t="str">
            <v>FDDIｱﾀﾞﾌﾟﾀ</v>
          </cell>
          <cell r="D2437" t="str">
            <v>FDDI ｱﾀﾞﾌﾟﾀ Tier1 ( 9.0 CD-ROM)</v>
          </cell>
          <cell r="E2437" t="str">
            <v>－</v>
          </cell>
          <cell r="F2437" t="str">
            <v>－</v>
          </cell>
          <cell r="G2437" t="str">
            <v>－</v>
          </cell>
          <cell r="H2437" t="str">
            <v>－</v>
          </cell>
          <cell r="I2437">
            <v>323</v>
          </cell>
          <cell r="J2437" t="str">
            <v>－</v>
          </cell>
          <cell r="K2437">
            <v>702</v>
          </cell>
        </row>
        <row r="2438">
          <cell r="B2438" t="str">
            <v>HT-F3360-P12T29</v>
          </cell>
          <cell r="C2438" t="str">
            <v>FDDIｱﾀﾞﾌﾟﾀ</v>
          </cell>
          <cell r="D2438" t="str">
            <v>FDDI ｱﾀﾞﾌﾟﾀ Tier2 ( 9.0 CD-ROM)</v>
          </cell>
          <cell r="E2438" t="str">
            <v>－</v>
          </cell>
          <cell r="F2438" t="str">
            <v>－</v>
          </cell>
          <cell r="G2438" t="str">
            <v>－</v>
          </cell>
          <cell r="H2438" t="str">
            <v>－</v>
          </cell>
          <cell r="I2438">
            <v>323</v>
          </cell>
          <cell r="J2438" t="str">
            <v>－</v>
          </cell>
          <cell r="K2438">
            <v>890</v>
          </cell>
        </row>
        <row r="2439">
          <cell r="B2439" t="str">
            <v>HT-F3360-P12T39</v>
          </cell>
          <cell r="C2439" t="str">
            <v>FDDIｱﾀﾞﾌﾟﾀ</v>
          </cell>
          <cell r="D2439" t="str">
            <v>FDDI ｱﾀﾞﾌﾟﾀ Tier3 ( 9.0 CD-ROM)</v>
          </cell>
          <cell r="E2439" t="str">
            <v>－</v>
          </cell>
          <cell r="F2439" t="str">
            <v>－</v>
          </cell>
          <cell r="G2439" t="str">
            <v>－</v>
          </cell>
          <cell r="H2439" t="str">
            <v>－</v>
          </cell>
          <cell r="I2439">
            <v>323</v>
          </cell>
          <cell r="J2439" t="str">
            <v>－</v>
          </cell>
          <cell r="K2439">
            <v>1715</v>
          </cell>
        </row>
        <row r="2440">
          <cell r="B2440" t="str">
            <v>HT-F3360-P13T19</v>
          </cell>
          <cell r="C2440" t="str">
            <v>X.25ｱﾀﾞﾌﾟﾀ</v>
          </cell>
          <cell r="D2440" t="str">
            <v>X.25 RS-232C ｱﾀﾞﾌﾟﾀ Tier1 ( 9.0 DAT)</v>
          </cell>
          <cell r="E2440" t="str">
            <v>－</v>
          </cell>
          <cell r="F2440" t="str">
            <v>－</v>
          </cell>
          <cell r="G2440" t="str">
            <v>－</v>
          </cell>
          <cell r="H2440" t="str">
            <v>－</v>
          </cell>
          <cell r="I2440">
            <v>323</v>
          </cell>
          <cell r="J2440" t="str">
            <v>－</v>
          </cell>
          <cell r="K2440">
            <v>344</v>
          </cell>
        </row>
        <row r="2441">
          <cell r="B2441" t="str">
            <v>HT-F3360-P13T29</v>
          </cell>
          <cell r="C2441" t="str">
            <v>X.25ｱﾀﾞﾌﾟﾀ</v>
          </cell>
          <cell r="D2441" t="str">
            <v>X.25 RS-232C ｱﾀﾞﾌﾟﾀ Tier2 ( 9.0 DAT)</v>
          </cell>
          <cell r="E2441" t="str">
            <v>－</v>
          </cell>
          <cell r="F2441" t="str">
            <v>－</v>
          </cell>
          <cell r="G2441" t="str">
            <v>－</v>
          </cell>
          <cell r="H2441" t="str">
            <v>－</v>
          </cell>
          <cell r="I2441">
            <v>323</v>
          </cell>
          <cell r="J2441" t="str">
            <v>－</v>
          </cell>
          <cell r="K2441">
            <v>1032</v>
          </cell>
        </row>
        <row r="2442">
          <cell r="B2442" t="str">
            <v>HT-F3360-P13T39</v>
          </cell>
          <cell r="C2442" t="str">
            <v>X.25ｱﾀﾞﾌﾟﾀ</v>
          </cell>
          <cell r="D2442" t="str">
            <v>X.25 RS-232C ｱﾀﾞﾌﾟﾀ Tier3 ( 9.0 DAT)</v>
          </cell>
          <cell r="E2442" t="str">
            <v>－</v>
          </cell>
          <cell r="F2442" t="str">
            <v>－</v>
          </cell>
          <cell r="G2442" t="str">
            <v>－</v>
          </cell>
          <cell r="H2442" t="str">
            <v>－</v>
          </cell>
          <cell r="I2442">
            <v>323</v>
          </cell>
          <cell r="J2442" t="str">
            <v>－</v>
          </cell>
          <cell r="K2442">
            <v>1619</v>
          </cell>
        </row>
        <row r="2443">
          <cell r="B2443" t="str">
            <v>HT-F3360-P14T19</v>
          </cell>
          <cell r="C2443" t="str">
            <v>X.25ｱﾀﾞﾌﾟﾀ</v>
          </cell>
          <cell r="D2443" t="str">
            <v>X.25 RS-232C ｱﾀﾞﾌﾟﾀ Tier1 ( 9.0 CD-ROM))</v>
          </cell>
          <cell r="E2443" t="str">
            <v>－</v>
          </cell>
          <cell r="F2443" t="str">
            <v>－</v>
          </cell>
          <cell r="G2443" t="str">
            <v>－</v>
          </cell>
          <cell r="H2443" t="str">
            <v>－</v>
          </cell>
          <cell r="I2443">
            <v>323</v>
          </cell>
          <cell r="J2443" t="str">
            <v>－</v>
          </cell>
          <cell r="K2443">
            <v>297</v>
          </cell>
        </row>
        <row r="2444">
          <cell r="B2444" t="str">
            <v>HT-F3360-P14T29</v>
          </cell>
          <cell r="C2444" t="str">
            <v>X.25ｱﾀﾞﾌﾟﾀ</v>
          </cell>
          <cell r="D2444" t="str">
            <v>X.25 RS-232C ｱﾀﾞﾌﾟﾀ Tier2 ( 9.0 CD-ROM))</v>
          </cell>
          <cell r="E2444" t="str">
            <v>－</v>
          </cell>
          <cell r="F2444" t="str">
            <v>－</v>
          </cell>
          <cell r="G2444" t="str">
            <v>－</v>
          </cell>
          <cell r="H2444" t="str">
            <v>－</v>
          </cell>
          <cell r="I2444">
            <v>323</v>
          </cell>
          <cell r="J2444" t="str">
            <v>－</v>
          </cell>
          <cell r="K2444">
            <v>985</v>
          </cell>
        </row>
        <row r="2445">
          <cell r="B2445" t="str">
            <v>HT-F3360-P14T39</v>
          </cell>
          <cell r="C2445" t="str">
            <v>X.25ｱﾀﾞﾌﾟﾀ</v>
          </cell>
          <cell r="D2445" t="str">
            <v>X.25 RS-232C ｱﾀﾞﾌﾟﾀ Tier3 ( 9.0 CD-ROM)</v>
          </cell>
          <cell r="E2445" t="str">
            <v>－</v>
          </cell>
          <cell r="F2445" t="str">
            <v>－</v>
          </cell>
          <cell r="G2445" t="str">
            <v>－</v>
          </cell>
          <cell r="H2445" t="str">
            <v>－</v>
          </cell>
          <cell r="I2445">
            <v>323</v>
          </cell>
          <cell r="J2445" t="str">
            <v>－</v>
          </cell>
          <cell r="K2445">
            <v>1572</v>
          </cell>
        </row>
        <row r="2446">
          <cell r="B2446" t="str">
            <v>HT-F3360-P15T19</v>
          </cell>
          <cell r="C2446" t="str">
            <v>X.25ｱﾀﾞﾌﾟﾀ</v>
          </cell>
          <cell r="D2446" t="str">
            <v>X.25 V.35    ｱﾀﾞﾌﾟﾀ Tier1 ( 9.0 DAT)</v>
          </cell>
          <cell r="E2446" t="str">
            <v>－</v>
          </cell>
          <cell r="F2446" t="str">
            <v>－</v>
          </cell>
          <cell r="G2446" t="str">
            <v>－</v>
          </cell>
          <cell r="H2446" t="str">
            <v>－</v>
          </cell>
          <cell r="I2446">
            <v>323</v>
          </cell>
          <cell r="J2446" t="str">
            <v>－</v>
          </cell>
          <cell r="K2446">
            <v>344</v>
          </cell>
        </row>
        <row r="2447">
          <cell r="B2447" t="str">
            <v>HT-F3360-P15T29</v>
          </cell>
          <cell r="C2447" t="str">
            <v>X.25ｱﾀﾞﾌﾟﾀ</v>
          </cell>
          <cell r="D2447" t="str">
            <v>X.25 V.35    ｱﾀﾞﾌﾟﾀ Tier2 ( 9.0 DAT)</v>
          </cell>
          <cell r="E2447" t="str">
            <v>－</v>
          </cell>
          <cell r="F2447" t="str">
            <v>－</v>
          </cell>
          <cell r="G2447" t="str">
            <v>－</v>
          </cell>
          <cell r="H2447" t="str">
            <v>－</v>
          </cell>
          <cell r="I2447">
            <v>323</v>
          </cell>
          <cell r="J2447" t="str">
            <v>－</v>
          </cell>
          <cell r="K2447">
            <v>1032</v>
          </cell>
        </row>
        <row r="2448">
          <cell r="B2448" t="str">
            <v>HT-F3360-P15T39</v>
          </cell>
          <cell r="C2448" t="str">
            <v>X.25ｱﾀﾞﾌﾟﾀ</v>
          </cell>
          <cell r="D2448" t="str">
            <v>X.25 V.35    ｱﾀﾞﾌﾟﾀ Tier3 ( 9.0 DAT)</v>
          </cell>
          <cell r="E2448" t="str">
            <v>－</v>
          </cell>
          <cell r="F2448" t="str">
            <v>－</v>
          </cell>
          <cell r="G2448" t="str">
            <v>－</v>
          </cell>
          <cell r="H2448" t="str">
            <v>－</v>
          </cell>
          <cell r="I2448">
            <v>323</v>
          </cell>
          <cell r="J2448" t="str">
            <v>－</v>
          </cell>
          <cell r="K2448">
            <v>1619</v>
          </cell>
        </row>
        <row r="2449">
          <cell r="B2449" t="str">
            <v>HT-F3360-P16T19</v>
          </cell>
          <cell r="C2449" t="str">
            <v>X.25ｱﾀﾞﾌﾟﾀ</v>
          </cell>
          <cell r="D2449" t="str">
            <v>X.25 V.35    ｱﾀﾞﾌﾟﾀ Tier1 ( 9.0 CD-ROM)</v>
          </cell>
          <cell r="E2449" t="str">
            <v>－</v>
          </cell>
          <cell r="F2449" t="str">
            <v>－</v>
          </cell>
          <cell r="G2449" t="str">
            <v>－</v>
          </cell>
          <cell r="H2449" t="str">
            <v>－</v>
          </cell>
          <cell r="I2449">
            <v>323</v>
          </cell>
          <cell r="J2449" t="str">
            <v>－</v>
          </cell>
          <cell r="K2449">
            <v>297</v>
          </cell>
        </row>
        <row r="2450">
          <cell r="B2450" t="str">
            <v>HT-F3360-P16T29</v>
          </cell>
          <cell r="C2450" t="str">
            <v>X.25ｱﾀﾞﾌﾟﾀ</v>
          </cell>
          <cell r="D2450" t="str">
            <v>X.25 V.35    ｱﾀﾞﾌﾟﾀ Tier2 ( 9.0 CD-ROM)</v>
          </cell>
          <cell r="E2450" t="str">
            <v>－</v>
          </cell>
          <cell r="F2450" t="str">
            <v>－</v>
          </cell>
          <cell r="G2450" t="str">
            <v>－</v>
          </cell>
          <cell r="H2450" t="str">
            <v>－</v>
          </cell>
          <cell r="I2450">
            <v>323</v>
          </cell>
          <cell r="J2450" t="str">
            <v>－</v>
          </cell>
          <cell r="K2450">
            <v>985</v>
          </cell>
        </row>
        <row r="2451">
          <cell r="B2451" t="str">
            <v>HT-F3360-P16T39</v>
          </cell>
          <cell r="C2451" t="str">
            <v>X.25ｱﾀﾞﾌﾟﾀ</v>
          </cell>
          <cell r="D2451" t="str">
            <v>V.25 V.35    ｱﾀﾞﾌﾟﾀ Tier3 ( 9.0 CD-ROM)</v>
          </cell>
          <cell r="E2451" t="str">
            <v>－</v>
          </cell>
          <cell r="F2451" t="str">
            <v>－</v>
          </cell>
          <cell r="G2451" t="str">
            <v>－</v>
          </cell>
          <cell r="H2451" t="str">
            <v>－</v>
          </cell>
          <cell r="I2451">
            <v>323</v>
          </cell>
          <cell r="J2451" t="str">
            <v>－</v>
          </cell>
          <cell r="K2451">
            <v>1572</v>
          </cell>
        </row>
        <row r="2452">
          <cell r="B2452" t="str">
            <v>HT-F3360-P17T19</v>
          </cell>
          <cell r="C2452" t="str">
            <v>SNAplusLinkｱﾀﾞﾌﾟﾀ</v>
          </cell>
          <cell r="D2452" t="str">
            <v>SNAplusLink RS-232C ｱﾀﾞﾌﾟﾀ Tier1(9.0 DAT)</v>
          </cell>
          <cell r="E2452" t="str">
            <v>－</v>
          </cell>
          <cell r="F2452" t="str">
            <v>－</v>
          </cell>
          <cell r="G2452" t="str">
            <v>－</v>
          </cell>
          <cell r="H2452" t="str">
            <v>－</v>
          </cell>
          <cell r="I2452">
            <v>323</v>
          </cell>
          <cell r="J2452" t="str">
            <v>－</v>
          </cell>
          <cell r="K2452">
            <v>562</v>
          </cell>
        </row>
        <row r="2453">
          <cell r="B2453" t="str">
            <v>HT-F3360-P17T29</v>
          </cell>
          <cell r="C2453" t="str">
            <v>SNAplusLinkｱﾀﾞﾌﾟﾀ</v>
          </cell>
          <cell r="D2453" t="str">
            <v>SNAplusLink RS-232C ｱﾀﾞﾌﾟﾀ Tier2(9.0 DAT)</v>
          </cell>
          <cell r="E2453" t="str">
            <v>－</v>
          </cell>
          <cell r="F2453" t="str">
            <v>－</v>
          </cell>
          <cell r="G2453" t="str">
            <v>－</v>
          </cell>
          <cell r="H2453" t="str">
            <v>－</v>
          </cell>
          <cell r="I2453">
            <v>323</v>
          </cell>
          <cell r="J2453" t="str">
            <v>－</v>
          </cell>
          <cell r="K2453">
            <v>844</v>
          </cell>
        </row>
        <row r="2454">
          <cell r="B2454" t="str">
            <v>HT-F3360-P17T39</v>
          </cell>
          <cell r="C2454" t="str">
            <v>SNAplusLinkｱﾀﾞﾌﾟﾀ</v>
          </cell>
          <cell r="D2454" t="str">
            <v>SNAplusLink RS-232C ｱﾀﾞﾌﾟﾀ Tier3(9.0DAT)</v>
          </cell>
          <cell r="E2454" t="str">
            <v>－</v>
          </cell>
          <cell r="F2454" t="str">
            <v>－</v>
          </cell>
          <cell r="G2454" t="str">
            <v>－</v>
          </cell>
          <cell r="H2454" t="str">
            <v>－</v>
          </cell>
          <cell r="I2454">
            <v>323</v>
          </cell>
          <cell r="J2454" t="str">
            <v>－</v>
          </cell>
          <cell r="K2454">
            <v>1531</v>
          </cell>
        </row>
        <row r="2455">
          <cell r="B2455" t="str">
            <v>HT-F3360-P18T19</v>
          </cell>
          <cell r="C2455" t="str">
            <v>SNAplusLinkｱﾀﾞﾌﾟﾀ</v>
          </cell>
          <cell r="D2455" t="str">
            <v>SNAplusLink RS-232C ｱﾀﾞﾌﾟﾀ Tier1(9.0CD-ROM)</v>
          </cell>
          <cell r="E2455" t="str">
            <v>－</v>
          </cell>
          <cell r="F2455" t="str">
            <v>－</v>
          </cell>
          <cell r="G2455" t="str">
            <v>－</v>
          </cell>
          <cell r="H2455" t="str">
            <v>－</v>
          </cell>
          <cell r="I2455">
            <v>323</v>
          </cell>
          <cell r="J2455" t="str">
            <v>－</v>
          </cell>
          <cell r="K2455">
            <v>515</v>
          </cell>
        </row>
        <row r="2456">
          <cell r="B2456" t="str">
            <v>HT-F3360-P18T29</v>
          </cell>
          <cell r="C2456" t="str">
            <v>SNAplusLinkｱﾀﾞﾌﾟﾀ</v>
          </cell>
          <cell r="D2456" t="str">
            <v>SNAplusLink RS-232C ｱﾀﾞﾌﾟﾀ Tier2(9.0CD-ROM)</v>
          </cell>
          <cell r="E2456" t="str">
            <v>－</v>
          </cell>
          <cell r="F2456" t="str">
            <v>－</v>
          </cell>
          <cell r="G2456" t="str">
            <v>－</v>
          </cell>
          <cell r="H2456" t="str">
            <v>－</v>
          </cell>
          <cell r="I2456">
            <v>323</v>
          </cell>
          <cell r="J2456" t="str">
            <v>－</v>
          </cell>
          <cell r="K2456">
            <v>797</v>
          </cell>
        </row>
        <row r="2457">
          <cell r="B2457" t="str">
            <v>HT-F3360-P18T39</v>
          </cell>
          <cell r="C2457" t="str">
            <v>SNAplusLinkｱﾀﾞﾌﾟﾀ</v>
          </cell>
          <cell r="D2457" t="str">
            <v>SNAplusLink RS-232C ｱﾀﾞﾌﾟﾀ Tier3(9.0CD-ROM)</v>
          </cell>
          <cell r="E2457" t="str">
            <v>－</v>
          </cell>
          <cell r="F2457" t="str">
            <v>－</v>
          </cell>
          <cell r="G2457" t="str">
            <v>－</v>
          </cell>
          <cell r="H2457" t="str">
            <v>－</v>
          </cell>
          <cell r="I2457">
            <v>323</v>
          </cell>
          <cell r="J2457" t="str">
            <v>－</v>
          </cell>
          <cell r="K2457">
            <v>1484</v>
          </cell>
        </row>
        <row r="2458">
          <cell r="B2458" t="str">
            <v>HT-F3360-P19T19</v>
          </cell>
          <cell r="C2458" t="str">
            <v>SNAplusLinkｱﾀﾞﾌﾟﾀ</v>
          </cell>
          <cell r="D2458" t="str">
            <v>SNAplusLink V.35 Tier1( 9.0 DAT)</v>
          </cell>
          <cell r="E2458" t="str">
            <v>－</v>
          </cell>
          <cell r="F2458" t="str">
            <v>－</v>
          </cell>
          <cell r="G2458" t="str">
            <v>－</v>
          </cell>
          <cell r="H2458" t="str">
            <v>－</v>
          </cell>
          <cell r="I2458">
            <v>323</v>
          </cell>
          <cell r="J2458" t="str">
            <v>－</v>
          </cell>
          <cell r="K2458">
            <v>567.20000000000005</v>
          </cell>
        </row>
        <row r="2459">
          <cell r="B2459" t="str">
            <v>HT-F3360-P19T29</v>
          </cell>
          <cell r="C2459" t="str">
            <v>SNAplusLinkｱﾀﾞﾌﾟﾀ</v>
          </cell>
          <cell r="D2459" t="str">
            <v>SNAplusLink V.35 Tier2( 9.0 DAT)</v>
          </cell>
          <cell r="E2459" t="str">
            <v>－</v>
          </cell>
          <cell r="F2459" t="str">
            <v>－</v>
          </cell>
          <cell r="G2459" t="str">
            <v>－</v>
          </cell>
          <cell r="H2459" t="str">
            <v>－</v>
          </cell>
          <cell r="I2459">
            <v>323</v>
          </cell>
          <cell r="J2459" t="str">
            <v>－</v>
          </cell>
          <cell r="K2459">
            <v>849.2</v>
          </cell>
        </row>
        <row r="2460">
          <cell r="B2460" t="str">
            <v>HT-F3360-P19T39</v>
          </cell>
          <cell r="C2460" t="str">
            <v>SNAplusLinkｱﾀﾞﾌﾟﾀ</v>
          </cell>
          <cell r="D2460" t="str">
            <v>SNAplusLink V.35 Tier3( 9.0 DAT)</v>
          </cell>
          <cell r="E2460" t="str">
            <v>－</v>
          </cell>
          <cell r="F2460" t="str">
            <v>－</v>
          </cell>
          <cell r="G2460" t="str">
            <v>－</v>
          </cell>
          <cell r="H2460" t="str">
            <v>－</v>
          </cell>
          <cell r="I2460">
            <v>323</v>
          </cell>
          <cell r="J2460" t="str">
            <v>－</v>
          </cell>
          <cell r="K2460">
            <v>1536.2</v>
          </cell>
        </row>
        <row r="2461">
          <cell r="B2461" t="str">
            <v>HT-F3360-P20T19</v>
          </cell>
          <cell r="C2461" t="str">
            <v>SNAplusLinkｱﾀﾞﾌﾟﾀ</v>
          </cell>
          <cell r="D2461" t="str">
            <v>SNAplusLink V.35 Tier1( 9.0 CD-ROM)</v>
          </cell>
          <cell r="E2461" t="str">
            <v>－</v>
          </cell>
          <cell r="F2461" t="str">
            <v>－</v>
          </cell>
          <cell r="G2461" t="str">
            <v>－</v>
          </cell>
          <cell r="H2461" t="str">
            <v>－</v>
          </cell>
          <cell r="I2461">
            <v>323</v>
          </cell>
          <cell r="J2461" t="str">
            <v>－</v>
          </cell>
          <cell r="K2461">
            <v>520.20000000000005</v>
          </cell>
        </row>
        <row r="2462">
          <cell r="B2462" t="str">
            <v>HT-F3360-P20T29</v>
          </cell>
          <cell r="C2462" t="str">
            <v>SNAplusLinkｱﾀﾞﾌﾟﾀ</v>
          </cell>
          <cell r="D2462" t="str">
            <v>SNAplusLink V.35 Tier2( 9.0 CD-ROM)</v>
          </cell>
          <cell r="E2462" t="str">
            <v>－</v>
          </cell>
          <cell r="F2462" t="str">
            <v>－</v>
          </cell>
          <cell r="G2462" t="str">
            <v>－</v>
          </cell>
          <cell r="H2462" t="str">
            <v>－</v>
          </cell>
          <cell r="I2462">
            <v>323</v>
          </cell>
          <cell r="J2462" t="str">
            <v>－</v>
          </cell>
          <cell r="K2462">
            <v>802.2</v>
          </cell>
        </row>
        <row r="2463">
          <cell r="B2463" t="str">
            <v>HT-F3360-P20T39</v>
          </cell>
          <cell r="C2463" t="str">
            <v>SNAplusLinkｱﾀﾞﾌﾟﾀ</v>
          </cell>
          <cell r="D2463" t="str">
            <v>SNAplusLink V.35 Tier3( 9.0 CD-ROM)</v>
          </cell>
          <cell r="E2463" t="str">
            <v>－</v>
          </cell>
          <cell r="F2463" t="str">
            <v>－</v>
          </cell>
          <cell r="G2463" t="str">
            <v>－</v>
          </cell>
          <cell r="H2463" t="str">
            <v>－</v>
          </cell>
          <cell r="I2463">
            <v>323</v>
          </cell>
          <cell r="J2463" t="str">
            <v>－</v>
          </cell>
          <cell r="K2463">
            <v>1489.2</v>
          </cell>
        </row>
        <row r="2464">
          <cell r="B2464" t="str">
            <v>HT-F3360-P11T1A</v>
          </cell>
          <cell r="C2464" t="str">
            <v>FDDIｱﾀﾞﾌﾟﾀ</v>
          </cell>
          <cell r="D2464" t="str">
            <v>FDDI ｱﾀﾞﾌﾟﾀ Tier1 (10.0 DAT)</v>
          </cell>
          <cell r="E2464" t="str">
            <v>－</v>
          </cell>
          <cell r="F2464" t="str">
            <v>－</v>
          </cell>
          <cell r="G2464" t="str">
            <v>－</v>
          </cell>
          <cell r="H2464" t="str">
            <v>－</v>
          </cell>
          <cell r="I2464">
            <v>323</v>
          </cell>
          <cell r="J2464" t="str">
            <v>－</v>
          </cell>
          <cell r="K2464">
            <v>749</v>
          </cell>
        </row>
        <row r="2465">
          <cell r="B2465" t="str">
            <v>HT-F3360-P11T2A</v>
          </cell>
          <cell r="C2465" t="str">
            <v>FDDIｱﾀﾞﾌﾟﾀ</v>
          </cell>
          <cell r="D2465" t="str">
            <v>FDDI ｱﾀﾞﾌﾟﾀ Tier2 (10.0 DAT)</v>
          </cell>
          <cell r="E2465" t="str">
            <v>－</v>
          </cell>
          <cell r="F2465" t="str">
            <v>－</v>
          </cell>
          <cell r="G2465" t="str">
            <v>－</v>
          </cell>
          <cell r="H2465" t="str">
            <v>－</v>
          </cell>
          <cell r="I2465">
            <v>323</v>
          </cell>
          <cell r="J2465" t="str">
            <v>－</v>
          </cell>
          <cell r="K2465">
            <v>937</v>
          </cell>
        </row>
        <row r="2466">
          <cell r="B2466" t="str">
            <v>HT-F3360-P11T3A</v>
          </cell>
          <cell r="C2466" t="str">
            <v>FDDIｱﾀﾞﾌﾟﾀ</v>
          </cell>
          <cell r="D2466" t="str">
            <v>FDDI ｱﾀﾞﾌﾟﾀ Tier3 (10.0 DAT)</v>
          </cell>
          <cell r="E2466" t="str">
            <v>－</v>
          </cell>
          <cell r="F2466" t="str">
            <v>－</v>
          </cell>
          <cell r="G2466" t="str">
            <v>－</v>
          </cell>
          <cell r="H2466" t="str">
            <v>－</v>
          </cell>
          <cell r="I2466">
            <v>323</v>
          </cell>
          <cell r="J2466" t="str">
            <v>－</v>
          </cell>
          <cell r="K2466">
            <v>1762</v>
          </cell>
        </row>
        <row r="2467">
          <cell r="B2467" t="str">
            <v>HT-F3360-P12T1A</v>
          </cell>
          <cell r="C2467" t="str">
            <v>FDDIｱﾀﾞﾌﾟﾀ</v>
          </cell>
          <cell r="D2467" t="str">
            <v>FDDI ｱﾀﾞﾌﾟﾀ Tier1 (10.0 CD-ROM)</v>
          </cell>
          <cell r="E2467" t="str">
            <v>－</v>
          </cell>
          <cell r="F2467" t="str">
            <v>－</v>
          </cell>
          <cell r="G2467" t="str">
            <v>－</v>
          </cell>
          <cell r="H2467" t="str">
            <v>－</v>
          </cell>
          <cell r="I2467">
            <v>323</v>
          </cell>
          <cell r="J2467" t="str">
            <v>－</v>
          </cell>
          <cell r="K2467">
            <v>791</v>
          </cell>
        </row>
        <row r="2468">
          <cell r="B2468" t="str">
            <v>HT-F3360-P12T2A</v>
          </cell>
          <cell r="C2468" t="str">
            <v>FDDIｱﾀﾞﾌﾟﾀ</v>
          </cell>
          <cell r="D2468" t="str">
            <v>FDDI ｱﾀﾞﾌﾟﾀ Tier2 (10.0 CD-ROM)</v>
          </cell>
          <cell r="E2468" t="str">
            <v>－</v>
          </cell>
          <cell r="F2468" t="str">
            <v>－</v>
          </cell>
          <cell r="G2468" t="str">
            <v>－</v>
          </cell>
          <cell r="H2468" t="str">
            <v>－</v>
          </cell>
          <cell r="I2468">
            <v>323</v>
          </cell>
          <cell r="J2468" t="str">
            <v>－</v>
          </cell>
          <cell r="K2468">
            <v>1002</v>
          </cell>
        </row>
        <row r="2469">
          <cell r="B2469" t="str">
            <v>HT-F3360-P12T3A</v>
          </cell>
          <cell r="C2469" t="str">
            <v>FDDIｱﾀﾞﾌﾟﾀ</v>
          </cell>
          <cell r="D2469" t="str">
            <v>FDDI ｱﾀﾞﾌﾟﾀ Tier3 (10.0 CD-ROM)</v>
          </cell>
          <cell r="E2469" t="str">
            <v>－</v>
          </cell>
          <cell r="F2469" t="str">
            <v>－</v>
          </cell>
          <cell r="G2469" t="str">
            <v>－</v>
          </cell>
          <cell r="H2469" t="str">
            <v>－</v>
          </cell>
          <cell r="I2469">
            <v>323</v>
          </cell>
          <cell r="J2469" t="str">
            <v>－</v>
          </cell>
          <cell r="K2469">
            <v>1929</v>
          </cell>
        </row>
        <row r="2470">
          <cell r="B2470" t="str">
            <v>HT-F3360-P13T1A</v>
          </cell>
          <cell r="C2470" t="str">
            <v>X.25ｱﾀﾞﾌﾟﾀ</v>
          </cell>
          <cell r="D2470" t="str">
            <v>X.25 RS-232C ｱﾀﾞﾌﾟﾀ Tier1 (10.0 DAT)</v>
          </cell>
          <cell r="E2470" t="str">
            <v>－</v>
          </cell>
          <cell r="F2470" t="str">
            <v>－</v>
          </cell>
          <cell r="G2470" t="str">
            <v>－</v>
          </cell>
          <cell r="H2470" t="str">
            <v>－</v>
          </cell>
          <cell r="I2470">
            <v>323</v>
          </cell>
          <cell r="J2470" t="str">
            <v>－</v>
          </cell>
          <cell r="K2470">
            <v>344</v>
          </cell>
        </row>
        <row r="2471">
          <cell r="B2471" t="str">
            <v>HT-F3360-P13T2A</v>
          </cell>
          <cell r="C2471" t="str">
            <v>X.25ｱﾀﾞﾌﾟﾀ</v>
          </cell>
          <cell r="D2471" t="str">
            <v>X.25 RS-232C ｱﾀﾞﾌﾟﾀ Tier2 (10.0 DAT)</v>
          </cell>
          <cell r="E2471" t="str">
            <v>－</v>
          </cell>
          <cell r="F2471" t="str">
            <v>－</v>
          </cell>
          <cell r="G2471" t="str">
            <v>－</v>
          </cell>
          <cell r="H2471" t="str">
            <v>－</v>
          </cell>
          <cell r="I2471">
            <v>323</v>
          </cell>
          <cell r="J2471" t="str">
            <v>－</v>
          </cell>
          <cell r="K2471">
            <v>1032</v>
          </cell>
        </row>
        <row r="2472">
          <cell r="B2472" t="str">
            <v>HT-F3360-P13T3A</v>
          </cell>
          <cell r="C2472" t="str">
            <v>X.25ｱﾀﾞﾌﾟﾀ</v>
          </cell>
          <cell r="D2472" t="str">
            <v>X.25 RS-232C ｱﾀﾞﾌﾟﾀ Tier3 (10.0 DAT)</v>
          </cell>
          <cell r="E2472" t="str">
            <v>－</v>
          </cell>
          <cell r="F2472" t="str">
            <v>－</v>
          </cell>
          <cell r="G2472" t="str">
            <v>－</v>
          </cell>
          <cell r="H2472" t="str">
            <v>－</v>
          </cell>
          <cell r="I2472">
            <v>323</v>
          </cell>
          <cell r="J2472" t="str">
            <v>－</v>
          </cell>
          <cell r="K2472">
            <v>1619</v>
          </cell>
        </row>
        <row r="2473">
          <cell r="B2473" t="str">
            <v>HT-F3360-P14T1A</v>
          </cell>
          <cell r="C2473" t="str">
            <v>X.25ｱﾀﾞﾌﾟﾀ</v>
          </cell>
          <cell r="D2473" t="str">
            <v>X.25 RS-232C ｱﾀﾞﾌﾟﾀ Tier1 (10.0 CD-ROM)</v>
          </cell>
          <cell r="E2473" t="str">
            <v>－</v>
          </cell>
          <cell r="F2473" t="str">
            <v>－</v>
          </cell>
          <cell r="G2473" t="str">
            <v>－</v>
          </cell>
          <cell r="H2473" t="str">
            <v>－</v>
          </cell>
          <cell r="I2473">
            <v>323</v>
          </cell>
          <cell r="J2473" t="str">
            <v>－</v>
          </cell>
          <cell r="K2473">
            <v>297</v>
          </cell>
        </row>
        <row r="2474">
          <cell r="B2474" t="str">
            <v>HT-F3360-P14T2A</v>
          </cell>
          <cell r="C2474" t="str">
            <v>X.25ｱﾀﾞﾌﾟﾀ</v>
          </cell>
          <cell r="D2474" t="str">
            <v>X.25 RS-232C ｱﾀﾞﾌﾟﾀ Tier2 (10.0 CD-ROM)</v>
          </cell>
          <cell r="E2474" t="str">
            <v>－</v>
          </cell>
          <cell r="F2474" t="str">
            <v>－</v>
          </cell>
          <cell r="G2474" t="str">
            <v>－</v>
          </cell>
          <cell r="H2474" t="str">
            <v>－</v>
          </cell>
          <cell r="I2474">
            <v>323</v>
          </cell>
          <cell r="J2474" t="str">
            <v>－</v>
          </cell>
          <cell r="K2474">
            <v>985</v>
          </cell>
        </row>
        <row r="2475">
          <cell r="B2475" t="str">
            <v>HT-F3360-P14T3A</v>
          </cell>
          <cell r="C2475" t="str">
            <v>X.25ｱﾀﾞﾌﾟﾀ</v>
          </cell>
          <cell r="D2475" t="str">
            <v>X.25 RS-232C ｱﾀﾞﾌﾟﾀ Tier3 (10.0 CD-ROM)</v>
          </cell>
          <cell r="E2475" t="str">
            <v>－</v>
          </cell>
          <cell r="F2475" t="str">
            <v>－</v>
          </cell>
          <cell r="G2475" t="str">
            <v>－</v>
          </cell>
          <cell r="H2475" t="str">
            <v>－</v>
          </cell>
          <cell r="I2475">
            <v>323</v>
          </cell>
          <cell r="J2475" t="str">
            <v>－</v>
          </cell>
          <cell r="K2475">
            <v>1572</v>
          </cell>
        </row>
        <row r="2476">
          <cell r="B2476" t="str">
            <v>HT-F3360-P15T1A</v>
          </cell>
          <cell r="C2476" t="str">
            <v>X.25ｱﾀﾞﾌﾟﾀ</v>
          </cell>
          <cell r="D2476" t="str">
            <v>X.25 V.35    ｱﾀﾞﾌﾟﾀ Tier1 (10.0 DAT)</v>
          </cell>
          <cell r="E2476" t="str">
            <v>－</v>
          </cell>
          <cell r="F2476" t="str">
            <v>－</v>
          </cell>
          <cell r="G2476" t="str">
            <v>－</v>
          </cell>
          <cell r="H2476" t="str">
            <v>－</v>
          </cell>
          <cell r="I2476">
            <v>323</v>
          </cell>
          <cell r="J2476" t="str">
            <v>－</v>
          </cell>
          <cell r="K2476">
            <v>344</v>
          </cell>
        </row>
        <row r="2477">
          <cell r="B2477" t="str">
            <v>HT-F3360-P15T2A</v>
          </cell>
          <cell r="C2477" t="str">
            <v>X.25ｱﾀﾞﾌﾟﾀ</v>
          </cell>
          <cell r="D2477" t="str">
            <v>X.25 V.35    ｱﾀﾞﾌﾟﾀ Tier2 (10.0 DAT)</v>
          </cell>
          <cell r="E2477" t="str">
            <v>－</v>
          </cell>
          <cell r="F2477" t="str">
            <v>－</v>
          </cell>
          <cell r="G2477" t="str">
            <v>－</v>
          </cell>
          <cell r="H2477" t="str">
            <v>－</v>
          </cell>
          <cell r="I2477">
            <v>323</v>
          </cell>
          <cell r="J2477" t="str">
            <v>－</v>
          </cell>
          <cell r="K2477">
            <v>1032</v>
          </cell>
        </row>
        <row r="2478">
          <cell r="B2478" t="str">
            <v>HT-F3360-P15T3A</v>
          </cell>
          <cell r="C2478" t="str">
            <v>X.25ｱﾀﾞﾌﾟﾀ</v>
          </cell>
          <cell r="D2478" t="str">
            <v>X.25 V.35    ｱﾀﾞﾌﾟﾀ Tier3 (10.0 DAT)</v>
          </cell>
          <cell r="E2478" t="str">
            <v>－</v>
          </cell>
          <cell r="F2478" t="str">
            <v>－</v>
          </cell>
          <cell r="G2478" t="str">
            <v>－</v>
          </cell>
          <cell r="H2478" t="str">
            <v>－</v>
          </cell>
          <cell r="I2478">
            <v>323</v>
          </cell>
          <cell r="J2478" t="str">
            <v>－</v>
          </cell>
          <cell r="K2478">
            <v>1619</v>
          </cell>
        </row>
        <row r="2479">
          <cell r="B2479" t="str">
            <v>HT-F3360-P16T1A</v>
          </cell>
          <cell r="C2479" t="str">
            <v>X.25ｱﾀﾞﾌﾟﾀ</v>
          </cell>
          <cell r="D2479" t="str">
            <v>X.25 V.35    ｱﾀﾞﾌﾟﾀ Tier1 (10.0 CD-ROM)</v>
          </cell>
          <cell r="E2479" t="str">
            <v>－</v>
          </cell>
          <cell r="F2479" t="str">
            <v>－</v>
          </cell>
          <cell r="G2479" t="str">
            <v>－</v>
          </cell>
          <cell r="H2479" t="str">
            <v>－</v>
          </cell>
          <cell r="I2479">
            <v>323</v>
          </cell>
          <cell r="J2479" t="str">
            <v>－</v>
          </cell>
          <cell r="K2479">
            <v>297</v>
          </cell>
        </row>
        <row r="2480">
          <cell r="B2480" t="str">
            <v>HT-F3360-P16T2A</v>
          </cell>
          <cell r="C2480" t="str">
            <v>X.25ｱﾀﾞﾌﾟﾀ</v>
          </cell>
          <cell r="D2480" t="str">
            <v>X.25 V.35    ｱﾀﾞﾌﾟﾀ Tier2 (10.0 CD-ROM)</v>
          </cell>
          <cell r="E2480" t="str">
            <v>－</v>
          </cell>
          <cell r="F2480" t="str">
            <v>－</v>
          </cell>
          <cell r="G2480" t="str">
            <v>－</v>
          </cell>
          <cell r="H2480" t="str">
            <v>－</v>
          </cell>
          <cell r="I2480">
            <v>323</v>
          </cell>
          <cell r="J2480" t="str">
            <v>－</v>
          </cell>
          <cell r="K2480">
            <v>985</v>
          </cell>
        </row>
        <row r="2481">
          <cell r="B2481" t="str">
            <v>HT-F3360-P16T3A</v>
          </cell>
          <cell r="C2481" t="str">
            <v>X.25ｱﾀﾞﾌﾟﾀ</v>
          </cell>
          <cell r="D2481" t="str">
            <v>V.25 V.35    ｱﾀﾞﾌﾟﾀ Tier3 (10.0 CD-ROM)</v>
          </cell>
          <cell r="E2481" t="str">
            <v>－</v>
          </cell>
          <cell r="F2481" t="str">
            <v>－</v>
          </cell>
          <cell r="G2481" t="str">
            <v>－</v>
          </cell>
          <cell r="H2481" t="str">
            <v>－</v>
          </cell>
          <cell r="I2481">
            <v>323</v>
          </cell>
          <cell r="J2481" t="str">
            <v>－</v>
          </cell>
          <cell r="K2481">
            <v>1572</v>
          </cell>
        </row>
        <row r="2482">
          <cell r="B2482" t="str">
            <v>HT-F3360-P17T1A</v>
          </cell>
          <cell r="C2482" t="str">
            <v>SNAplusLinkｱﾀﾞﾌﾟﾀ</v>
          </cell>
          <cell r="D2482" t="str">
            <v>SNAplusLink RS-232C ｱﾀﾞﾌﾟﾀ Tier1(10.0 DAT)</v>
          </cell>
          <cell r="E2482" t="str">
            <v>－</v>
          </cell>
          <cell r="F2482" t="str">
            <v>－</v>
          </cell>
          <cell r="G2482" t="str">
            <v>－</v>
          </cell>
          <cell r="H2482" t="str">
            <v>－</v>
          </cell>
          <cell r="I2482">
            <v>323</v>
          </cell>
          <cell r="J2482" t="str">
            <v>－</v>
          </cell>
          <cell r="K2482">
            <v>562</v>
          </cell>
        </row>
        <row r="2483">
          <cell r="B2483" t="str">
            <v>HT-F3360-P17T2A</v>
          </cell>
          <cell r="C2483" t="str">
            <v>SNAplusLinkｱﾀﾞﾌﾟﾀ</v>
          </cell>
          <cell r="D2483" t="str">
            <v>SNAplusLink RS-232C ｱﾀﾞﾌﾟﾀ Tier2(10.0 DAT)</v>
          </cell>
          <cell r="E2483" t="str">
            <v>－</v>
          </cell>
          <cell r="F2483" t="str">
            <v>－</v>
          </cell>
          <cell r="G2483" t="str">
            <v>－</v>
          </cell>
          <cell r="H2483" t="str">
            <v>－</v>
          </cell>
          <cell r="I2483">
            <v>323</v>
          </cell>
          <cell r="J2483" t="str">
            <v>－</v>
          </cell>
          <cell r="K2483">
            <v>844</v>
          </cell>
        </row>
        <row r="2484">
          <cell r="B2484" t="str">
            <v>HT-F3360-P17T3A</v>
          </cell>
          <cell r="C2484" t="str">
            <v>SNAplusLinkｱﾀﾞﾌﾟﾀ</v>
          </cell>
          <cell r="D2484" t="str">
            <v>SNAplusLink RS-232C ｱﾀﾞﾌﾟﾀ Tier3(10.0 DAT)</v>
          </cell>
          <cell r="E2484" t="str">
            <v>－</v>
          </cell>
          <cell r="F2484" t="str">
            <v>－</v>
          </cell>
          <cell r="G2484" t="str">
            <v>－</v>
          </cell>
          <cell r="H2484" t="str">
            <v>－</v>
          </cell>
          <cell r="I2484">
            <v>323</v>
          </cell>
          <cell r="J2484" t="str">
            <v>－</v>
          </cell>
          <cell r="K2484">
            <v>1531</v>
          </cell>
        </row>
        <row r="2485">
          <cell r="B2485" t="str">
            <v>HT-F3360-P18T1A</v>
          </cell>
          <cell r="C2485" t="str">
            <v>SNAplusLinkｱﾀﾞﾌﾟﾀ</v>
          </cell>
          <cell r="D2485" t="str">
            <v>SNAplusLink RS-232C ｱﾀﾞﾌﾟﾀ Tier1(10.0 CD-ROM)</v>
          </cell>
          <cell r="E2485" t="str">
            <v>－</v>
          </cell>
          <cell r="F2485" t="str">
            <v>－</v>
          </cell>
          <cell r="G2485" t="str">
            <v>－</v>
          </cell>
          <cell r="H2485" t="str">
            <v>－</v>
          </cell>
          <cell r="I2485">
            <v>323</v>
          </cell>
          <cell r="J2485" t="str">
            <v>－</v>
          </cell>
          <cell r="K2485">
            <v>515</v>
          </cell>
        </row>
        <row r="2486">
          <cell r="B2486" t="str">
            <v>HT-F3360-P18T2A</v>
          </cell>
          <cell r="C2486" t="str">
            <v>SNAplusLinkｱﾀﾞﾌﾟﾀ</v>
          </cell>
          <cell r="D2486" t="str">
            <v>SNAplusLink RS-232C ｱﾀﾞﾌﾟﾀ Tier2(10.0 CD-ROM)</v>
          </cell>
          <cell r="E2486" t="str">
            <v>－</v>
          </cell>
          <cell r="F2486" t="str">
            <v>－</v>
          </cell>
          <cell r="G2486" t="str">
            <v>－</v>
          </cell>
          <cell r="H2486" t="str">
            <v>－</v>
          </cell>
          <cell r="I2486">
            <v>323</v>
          </cell>
          <cell r="J2486" t="str">
            <v>－</v>
          </cell>
          <cell r="K2486">
            <v>797</v>
          </cell>
        </row>
        <row r="2487">
          <cell r="B2487" t="str">
            <v>HT-F3360-P18T3A</v>
          </cell>
          <cell r="C2487" t="str">
            <v>SNAplusLinkｱﾀﾞﾌﾟﾀ</v>
          </cell>
          <cell r="D2487" t="str">
            <v>SNAplusLink RS-232C ｱﾀﾞﾌﾟﾀ Tier3(10.0 CD-ROM)</v>
          </cell>
          <cell r="E2487" t="str">
            <v>－</v>
          </cell>
          <cell r="F2487" t="str">
            <v>－</v>
          </cell>
          <cell r="G2487" t="str">
            <v>－</v>
          </cell>
          <cell r="H2487" t="str">
            <v>－</v>
          </cell>
          <cell r="I2487">
            <v>323</v>
          </cell>
          <cell r="J2487" t="str">
            <v>－</v>
          </cell>
          <cell r="K2487">
            <v>1484</v>
          </cell>
        </row>
        <row r="2488">
          <cell r="B2488" t="str">
            <v>HT-F3360-P19T1A</v>
          </cell>
          <cell r="C2488" t="str">
            <v>SNAplusLinkｱﾀﾞﾌﾟﾀ</v>
          </cell>
          <cell r="D2488" t="str">
            <v>SNAplusLink V.35 Tier1(10.0 DAT)</v>
          </cell>
          <cell r="E2488" t="str">
            <v>－</v>
          </cell>
          <cell r="F2488" t="str">
            <v>－</v>
          </cell>
          <cell r="G2488" t="str">
            <v>－</v>
          </cell>
          <cell r="H2488" t="str">
            <v>－</v>
          </cell>
          <cell r="I2488">
            <v>323</v>
          </cell>
          <cell r="J2488" t="str">
            <v>－</v>
          </cell>
          <cell r="K2488">
            <v>567.20000000000005</v>
          </cell>
        </row>
        <row r="2489">
          <cell r="B2489" t="str">
            <v>HT-F3360-P19T2A</v>
          </cell>
          <cell r="C2489" t="str">
            <v>SNAplusLinkｱﾀﾞﾌﾟﾀ</v>
          </cell>
          <cell r="D2489" t="str">
            <v>SNAplusLink V.35 Tier2(10.0 DAT)</v>
          </cell>
          <cell r="E2489" t="str">
            <v>－</v>
          </cell>
          <cell r="F2489" t="str">
            <v>－</v>
          </cell>
          <cell r="G2489" t="str">
            <v>－</v>
          </cell>
          <cell r="H2489" t="str">
            <v>－</v>
          </cell>
          <cell r="I2489">
            <v>323</v>
          </cell>
          <cell r="J2489" t="str">
            <v>－</v>
          </cell>
          <cell r="K2489">
            <v>849.2</v>
          </cell>
        </row>
        <row r="2490">
          <cell r="B2490" t="str">
            <v>HT-F3360-P19T3A</v>
          </cell>
          <cell r="C2490" t="str">
            <v>SNAplusLinkｱﾀﾞﾌﾟﾀ</v>
          </cell>
          <cell r="D2490" t="str">
            <v>SNAplusLink V.35 Tier3(10.0 DAT)</v>
          </cell>
          <cell r="E2490" t="str">
            <v>－</v>
          </cell>
          <cell r="F2490" t="str">
            <v>－</v>
          </cell>
          <cell r="G2490" t="str">
            <v>－</v>
          </cell>
          <cell r="H2490" t="str">
            <v>－</v>
          </cell>
          <cell r="I2490">
            <v>323</v>
          </cell>
          <cell r="J2490" t="str">
            <v>－</v>
          </cell>
          <cell r="K2490">
            <v>1536.2</v>
          </cell>
        </row>
        <row r="2491">
          <cell r="B2491" t="str">
            <v>HT-F3360-P20T1A</v>
          </cell>
          <cell r="C2491" t="str">
            <v>SNAplusLinkｱﾀﾞﾌﾟﾀ</v>
          </cell>
          <cell r="D2491" t="str">
            <v>SNAplusLink V.35 Tier1(10.0 CD-ROM)</v>
          </cell>
          <cell r="E2491" t="str">
            <v>－</v>
          </cell>
          <cell r="F2491" t="str">
            <v>－</v>
          </cell>
          <cell r="G2491" t="str">
            <v>－</v>
          </cell>
          <cell r="H2491" t="str">
            <v>－</v>
          </cell>
          <cell r="I2491">
            <v>323</v>
          </cell>
          <cell r="J2491" t="str">
            <v>－</v>
          </cell>
          <cell r="K2491">
            <v>520.20000000000005</v>
          </cell>
        </row>
        <row r="2492">
          <cell r="B2492" t="str">
            <v>HT-F3360-P20T2A</v>
          </cell>
          <cell r="C2492" t="str">
            <v>SNAplusLinkｱﾀﾞﾌﾟﾀ</v>
          </cell>
          <cell r="D2492" t="str">
            <v>SNAplusLink V.35 Tier2(10.0 CD-ROM)</v>
          </cell>
          <cell r="E2492" t="str">
            <v>－</v>
          </cell>
          <cell r="F2492" t="str">
            <v>－</v>
          </cell>
          <cell r="G2492" t="str">
            <v>－</v>
          </cell>
          <cell r="H2492" t="str">
            <v>－</v>
          </cell>
          <cell r="I2492">
            <v>323</v>
          </cell>
          <cell r="J2492" t="str">
            <v>－</v>
          </cell>
          <cell r="K2492">
            <v>802.2</v>
          </cell>
        </row>
        <row r="2493">
          <cell r="B2493" t="str">
            <v>HT-F3360-P20T3A</v>
          </cell>
          <cell r="C2493" t="str">
            <v>SNAplusLinkｱﾀﾞﾌﾟﾀ</v>
          </cell>
          <cell r="D2493" t="str">
            <v>SNAplusLink V.35 Tier3(10.0 CD-ROM)</v>
          </cell>
          <cell r="E2493" t="str">
            <v>－</v>
          </cell>
          <cell r="F2493" t="str">
            <v>－</v>
          </cell>
          <cell r="G2493" t="str">
            <v>－</v>
          </cell>
          <cell r="H2493" t="str">
            <v>－</v>
          </cell>
          <cell r="I2493">
            <v>323</v>
          </cell>
          <cell r="J2493" t="str">
            <v>－</v>
          </cell>
          <cell r="K2493">
            <v>1489.2</v>
          </cell>
        </row>
        <row r="2494">
          <cell r="B2494" t="str">
            <v>HT-F3360-HSC01</v>
          </cell>
          <cell r="C2494" t="str">
            <v>F/W SCSI ｱﾀﾞﾌﾟﾀ</v>
          </cell>
          <cell r="D2494" t="str">
            <v xml:space="preserve">F/W SCSI ｱﾀﾞﾌﾟﾀ               </v>
          </cell>
          <cell r="E2494" t="str">
            <v>－</v>
          </cell>
          <cell r="F2494" t="str">
            <v>－</v>
          </cell>
          <cell r="G2494" t="str">
            <v>－</v>
          </cell>
          <cell r="H2494" t="str">
            <v>－</v>
          </cell>
          <cell r="I2494">
            <v>323</v>
          </cell>
          <cell r="J2494" t="str">
            <v>－</v>
          </cell>
          <cell r="K2494">
            <v>228</v>
          </cell>
        </row>
        <row r="2495">
          <cell r="B2495" t="str">
            <v>HT-F3360-HSC02</v>
          </cell>
          <cell r="C2495" t="str">
            <v>ｸﾞﾗﾌｨｯｸｽ ｱﾀﾞﾌﾟﾀ</v>
          </cell>
          <cell r="D2495" t="str">
            <v>Artist color 2Dｸﾞﾗﾌｨｯｸｽ ｱﾀﾞﾌﾟﾀ</v>
          </cell>
          <cell r="E2495" t="str">
            <v>－</v>
          </cell>
          <cell r="F2495" t="str">
            <v>－</v>
          </cell>
          <cell r="G2495" t="str">
            <v>－</v>
          </cell>
          <cell r="H2495" t="str">
            <v>－</v>
          </cell>
          <cell r="I2495">
            <v>323</v>
          </cell>
          <cell r="J2495" t="str">
            <v>－</v>
          </cell>
          <cell r="K2495">
            <v>204</v>
          </cell>
        </row>
        <row r="2496">
          <cell r="B2496" t="str">
            <v>HT-4090-MDL020</v>
          </cell>
          <cell r="C2496" t="str">
            <v>MO</v>
          </cell>
          <cell r="D2496" t="str">
            <v xml:space="preserve">20GB ﾋｶﾘｼﾞｷ ﾃﾞｨｽｸ ﾗｲﾌﾞﾗﾘ ｼｽﾃﾑ </v>
          </cell>
          <cell r="E2496" t="str">
            <v>－</v>
          </cell>
          <cell r="F2496" t="str">
            <v>－</v>
          </cell>
          <cell r="G2496" t="str">
            <v>－</v>
          </cell>
          <cell r="H2496" t="str">
            <v>－</v>
          </cell>
          <cell r="I2496">
            <v>323</v>
          </cell>
          <cell r="J2496" t="str">
            <v>－</v>
          </cell>
          <cell r="K2496">
            <v>894</v>
          </cell>
        </row>
        <row r="2497">
          <cell r="B2497" t="str">
            <v>HT-4090-MDL040</v>
          </cell>
          <cell r="C2497" t="str">
            <v>MO</v>
          </cell>
          <cell r="D2497" t="str">
            <v>41.6GB ﾋｶﾘｼﾞｷ ﾃﾞｨｽｸ ﾗｲﾌﾞﾗﾘ ｼｽﾃﾑ</v>
          </cell>
          <cell r="E2497" t="str">
            <v>－</v>
          </cell>
          <cell r="F2497" t="str">
            <v>－</v>
          </cell>
          <cell r="G2497" t="str">
            <v>－</v>
          </cell>
          <cell r="H2497" t="str">
            <v>－</v>
          </cell>
          <cell r="I2497">
            <v>323</v>
          </cell>
          <cell r="J2497" t="str">
            <v>－</v>
          </cell>
          <cell r="K2497">
            <v>2007</v>
          </cell>
        </row>
        <row r="2498">
          <cell r="B2498" t="str">
            <v>HT-4090-MDL080</v>
          </cell>
          <cell r="C2498" t="str">
            <v>MO</v>
          </cell>
          <cell r="D2498" t="str">
            <v>83.2GB ﾋｶﾘｼﾞｷ ﾃﾞｨｽｸ ﾗｲﾌﾞﾗﾘ ｼｽﾃﾑ</v>
          </cell>
          <cell r="E2498" t="str">
            <v>－</v>
          </cell>
          <cell r="F2498" t="str">
            <v>－</v>
          </cell>
          <cell r="G2498" t="str">
            <v>－</v>
          </cell>
          <cell r="H2498" t="str">
            <v>－</v>
          </cell>
          <cell r="I2498">
            <v>323</v>
          </cell>
          <cell r="J2498" t="str">
            <v>－</v>
          </cell>
          <cell r="K2498">
            <v>3181</v>
          </cell>
        </row>
        <row r="2499">
          <cell r="B2499" t="str">
            <v>HT-4090-MDL100</v>
          </cell>
          <cell r="C2499" t="str">
            <v>MO</v>
          </cell>
          <cell r="D2499" t="str">
            <v>98.8GB ﾋｶﾘｼﾞｷ ﾃﾞｨｽｸ ﾗｲﾌﾞﾗﾘ ｼｽﾃﾑ</v>
          </cell>
          <cell r="E2499" t="str">
            <v>－</v>
          </cell>
          <cell r="F2499" t="str">
            <v>－</v>
          </cell>
          <cell r="G2499" t="str">
            <v>－</v>
          </cell>
          <cell r="H2499" t="str">
            <v>－</v>
          </cell>
          <cell r="I2499">
            <v>323</v>
          </cell>
          <cell r="J2499" t="str">
            <v>－</v>
          </cell>
          <cell r="K2499">
            <v>2364</v>
          </cell>
        </row>
        <row r="2500">
          <cell r="B2500" t="str">
            <v>HT-4090-MDL120</v>
          </cell>
          <cell r="C2500" t="str">
            <v>MO</v>
          </cell>
          <cell r="D2500" t="str">
            <v>114.4GB ﾋｶﾘｼﾞｷ ﾃﾞｨｽｸ ﾗｲﾌﾞﾗﾘ ｼｽﾃﾑ</v>
          </cell>
          <cell r="E2500" t="str">
            <v>－</v>
          </cell>
          <cell r="F2500" t="str">
            <v>－</v>
          </cell>
          <cell r="G2500" t="str">
            <v>－</v>
          </cell>
          <cell r="H2500" t="str">
            <v>－</v>
          </cell>
          <cell r="I2500">
            <v>323</v>
          </cell>
          <cell r="J2500" t="str">
            <v>－</v>
          </cell>
          <cell r="K2500">
            <v>5346</v>
          </cell>
        </row>
        <row r="2501">
          <cell r="B2501" t="str">
            <v>HT-4090-MDL200</v>
          </cell>
          <cell r="C2501" t="str">
            <v>MO</v>
          </cell>
          <cell r="D2501" t="str">
            <v>187.2GB ﾋｶﾘｼﾞｷ ﾃﾞｨｽｸ ﾗｲﾌﾞﾗﾘ ｼｽﾃﾑ</v>
          </cell>
          <cell r="E2501" t="str">
            <v>－</v>
          </cell>
          <cell r="F2501" t="str">
            <v>－</v>
          </cell>
          <cell r="G2501" t="str">
            <v>－</v>
          </cell>
          <cell r="H2501" t="str">
            <v>－</v>
          </cell>
          <cell r="I2501">
            <v>323</v>
          </cell>
          <cell r="J2501" t="str">
            <v>－</v>
          </cell>
          <cell r="K2501">
            <v>6666</v>
          </cell>
        </row>
        <row r="2502">
          <cell r="B2502" t="str">
            <v>HT-4090-MDD01</v>
          </cell>
          <cell r="C2502" t="str">
            <v>MO</v>
          </cell>
          <cell r="D2502" t="str">
            <v xml:space="preserve">1.3GB ﾋｶﾘｼﾞｷ ﾃﾞｨｽｸ ﾄﾞﾗｲﾌﾞ     </v>
          </cell>
          <cell r="E2502" t="str">
            <v>－</v>
          </cell>
          <cell r="F2502" t="str">
            <v>－</v>
          </cell>
          <cell r="G2502" t="str">
            <v>－</v>
          </cell>
          <cell r="H2502" t="str">
            <v>－</v>
          </cell>
          <cell r="I2502">
            <v>323</v>
          </cell>
          <cell r="J2502" t="str">
            <v>－</v>
          </cell>
          <cell r="K2502">
            <v>444</v>
          </cell>
        </row>
        <row r="2503">
          <cell r="B2503" t="str">
            <v>HT-F4990-MD79A</v>
          </cell>
          <cell r="C2503" t="str">
            <v>MOﾃﾞｨｽｸ</v>
          </cell>
          <cell r="D2503" t="str">
            <v>5.25ｲﾝﾁ書換え型光磁気ﾃﾞｨｽｸ 600MB</v>
          </cell>
          <cell r="E2503" t="str">
            <v>－</v>
          </cell>
          <cell r="F2503" t="str">
            <v>－</v>
          </cell>
          <cell r="G2503" t="str">
            <v>－</v>
          </cell>
          <cell r="H2503" t="str">
            <v>－</v>
          </cell>
          <cell r="I2503">
            <v>323</v>
          </cell>
          <cell r="J2503" t="str">
            <v>－</v>
          </cell>
          <cell r="K2503">
            <v>13</v>
          </cell>
        </row>
        <row r="2504">
          <cell r="B2504" t="str">
            <v>HT-F4990-MD79T</v>
          </cell>
          <cell r="C2504" t="str">
            <v>MOﾃﾞｨｽｸ</v>
          </cell>
          <cell r="D2504" t="str">
            <v>5.25ｲﾝﾁ書換え型光磁気ﾃﾞｨｽｸ 1.2GB</v>
          </cell>
          <cell r="E2504" t="str">
            <v>－</v>
          </cell>
          <cell r="F2504" t="str">
            <v>－</v>
          </cell>
          <cell r="G2504" t="str">
            <v>－</v>
          </cell>
          <cell r="H2504" t="str">
            <v>－</v>
          </cell>
          <cell r="I2504">
            <v>323</v>
          </cell>
          <cell r="J2504" t="str">
            <v>－</v>
          </cell>
          <cell r="K2504">
            <v>15</v>
          </cell>
        </row>
        <row r="2505">
          <cell r="B2505" t="str">
            <v>HT-F4990-MD80A</v>
          </cell>
          <cell r="C2505" t="str">
            <v>MOﾃﾞｨｽｸ</v>
          </cell>
          <cell r="D2505" t="str">
            <v>5.25ｲﾝﾁ書換え型光磁気ﾃﾞｨｽｸ 650MB</v>
          </cell>
          <cell r="E2505" t="str">
            <v>－</v>
          </cell>
          <cell r="F2505" t="str">
            <v>－</v>
          </cell>
          <cell r="G2505" t="str">
            <v>－</v>
          </cell>
          <cell r="H2505" t="str">
            <v>－</v>
          </cell>
          <cell r="I2505">
            <v>323</v>
          </cell>
          <cell r="J2505" t="str">
            <v>－</v>
          </cell>
          <cell r="K2505">
            <v>13</v>
          </cell>
        </row>
        <row r="2506">
          <cell r="B2506" t="str">
            <v>HT-F4990-MD80T</v>
          </cell>
          <cell r="C2506" t="str">
            <v>MOﾃﾞｨｽｸ</v>
          </cell>
          <cell r="D2506" t="str">
            <v>5.25ｲﾝﾁ書換え型光磁気ﾃﾞｨｽｸ 1.3GB</v>
          </cell>
          <cell r="E2506" t="str">
            <v>－</v>
          </cell>
          <cell r="F2506" t="str">
            <v>－</v>
          </cell>
          <cell r="G2506" t="str">
            <v>－</v>
          </cell>
          <cell r="H2506" t="str">
            <v>－</v>
          </cell>
          <cell r="I2506">
            <v>323</v>
          </cell>
          <cell r="J2506" t="str">
            <v>－</v>
          </cell>
          <cell r="K2506">
            <v>15</v>
          </cell>
        </row>
        <row r="2507">
          <cell r="B2507" t="str">
            <v>HT-F4990-MD89A1</v>
          </cell>
          <cell r="C2507" t="str">
            <v>MOﾃﾞｨｽｸ</v>
          </cell>
          <cell r="D2507" t="str">
            <v>5.25ｲﾝﾁ１回のみ書込み型光磁気ﾃﾞｨｽｸ 600MB</v>
          </cell>
          <cell r="E2507" t="str">
            <v>－</v>
          </cell>
          <cell r="F2507" t="str">
            <v>－</v>
          </cell>
          <cell r="G2507" t="str">
            <v>－</v>
          </cell>
          <cell r="H2507" t="str">
            <v>－</v>
          </cell>
          <cell r="I2507">
            <v>323</v>
          </cell>
          <cell r="J2507" t="str">
            <v>－</v>
          </cell>
          <cell r="K2507">
            <v>13</v>
          </cell>
        </row>
        <row r="2508">
          <cell r="B2508" t="str">
            <v>HT-F4990-MD89T1</v>
          </cell>
          <cell r="C2508" t="str">
            <v>MOﾃﾞｨｽｸ</v>
          </cell>
          <cell r="D2508" t="str">
            <v>5.25ｲﾝﾁ１回のみ書込み型光磁気ﾃﾞｨｽｸ 1.2GB</v>
          </cell>
          <cell r="E2508" t="str">
            <v>－</v>
          </cell>
          <cell r="F2508" t="str">
            <v>－</v>
          </cell>
          <cell r="G2508" t="str">
            <v>－</v>
          </cell>
          <cell r="H2508" t="str">
            <v>－</v>
          </cell>
          <cell r="I2508">
            <v>323</v>
          </cell>
          <cell r="J2508" t="str">
            <v>－</v>
          </cell>
          <cell r="K2508">
            <v>15</v>
          </cell>
        </row>
        <row r="2509">
          <cell r="B2509" t="str">
            <v>HT-F4990-MD90A1</v>
          </cell>
          <cell r="C2509" t="str">
            <v>MOﾃﾞｨｽｸ</v>
          </cell>
          <cell r="D2509" t="str">
            <v>5.25ｲﾝﾁ１回のみ書込み型光磁気ﾃﾞｨｽｸ 650MB</v>
          </cell>
          <cell r="E2509" t="str">
            <v>－</v>
          </cell>
          <cell r="F2509" t="str">
            <v>－</v>
          </cell>
          <cell r="G2509" t="str">
            <v>－</v>
          </cell>
          <cell r="H2509" t="str">
            <v>－</v>
          </cell>
          <cell r="I2509">
            <v>323</v>
          </cell>
          <cell r="J2509" t="str">
            <v>－</v>
          </cell>
          <cell r="K2509">
            <v>13</v>
          </cell>
        </row>
        <row r="2510">
          <cell r="B2510" t="str">
            <v>HT-F4990-MD90T1</v>
          </cell>
          <cell r="C2510" t="str">
            <v>MOﾃﾞｨｽｸ</v>
          </cell>
          <cell r="D2510" t="str">
            <v>5.25ｲﾝﾁ１回のみ書込み型光磁気ﾃﾞｨｽｸ 1.3GB</v>
          </cell>
          <cell r="E2510" t="str">
            <v>－</v>
          </cell>
          <cell r="F2510" t="str">
            <v>－</v>
          </cell>
          <cell r="G2510" t="str">
            <v>－</v>
          </cell>
          <cell r="H2510" t="str">
            <v>－</v>
          </cell>
          <cell r="I2510">
            <v>323</v>
          </cell>
          <cell r="J2510" t="str">
            <v>－</v>
          </cell>
          <cell r="K2510">
            <v>15</v>
          </cell>
        </row>
        <row r="2511">
          <cell r="B2511" t="str">
            <v>HT-F4990-MD88A</v>
          </cell>
          <cell r="C2511" t="str">
            <v>MOﾃﾞｨｽｸ</v>
          </cell>
          <cell r="D2511" t="str">
            <v>5.25ｲﾝﾁ書換え型光磁気ﾃﾞｨｽｸ 600MB 8枚</v>
          </cell>
          <cell r="E2511" t="str">
            <v>－</v>
          </cell>
          <cell r="F2511" t="str">
            <v>－</v>
          </cell>
          <cell r="G2511" t="str">
            <v>－</v>
          </cell>
          <cell r="H2511" t="str">
            <v>－</v>
          </cell>
          <cell r="I2511">
            <v>323</v>
          </cell>
          <cell r="J2511" t="str">
            <v>－</v>
          </cell>
          <cell r="K2511">
            <v>96</v>
          </cell>
        </row>
        <row r="2512">
          <cell r="B2512" t="str">
            <v>HT-F4990-MD88T</v>
          </cell>
          <cell r="C2512" t="str">
            <v>MOﾃﾞｨｽｸ</v>
          </cell>
          <cell r="D2512" t="str">
            <v>5.25ｲﾝﾁ書換え型光磁気ﾃﾞｨｽｸ 1.2GB 8枚</v>
          </cell>
          <cell r="E2512" t="str">
            <v>－</v>
          </cell>
          <cell r="F2512" t="str">
            <v>－</v>
          </cell>
          <cell r="G2512" t="str">
            <v>－</v>
          </cell>
          <cell r="H2512" t="str">
            <v>－</v>
          </cell>
          <cell r="I2512">
            <v>323</v>
          </cell>
          <cell r="J2512" t="str">
            <v>－</v>
          </cell>
          <cell r="K2512">
            <v>120</v>
          </cell>
        </row>
        <row r="2513">
          <cell r="B2513" t="str">
            <v>HT-F4990-MD89A2</v>
          </cell>
          <cell r="C2513" t="str">
            <v>MOﾃﾞｨｽｸ</v>
          </cell>
          <cell r="D2513" t="str">
            <v>5.25ｲﾝﾁ書換え型光磁気ﾃﾞｨｽｸ 650MB 8枚</v>
          </cell>
          <cell r="E2513" t="str">
            <v>－</v>
          </cell>
          <cell r="F2513" t="str">
            <v>－</v>
          </cell>
          <cell r="G2513" t="str">
            <v>－</v>
          </cell>
          <cell r="H2513" t="str">
            <v>－</v>
          </cell>
          <cell r="I2513">
            <v>323</v>
          </cell>
          <cell r="J2513" t="str">
            <v>－</v>
          </cell>
          <cell r="K2513">
            <v>96</v>
          </cell>
        </row>
        <row r="2514">
          <cell r="B2514" t="str">
            <v>HT-F4990-MD89T2</v>
          </cell>
          <cell r="C2514" t="str">
            <v>MOﾃﾞｨｽｸ</v>
          </cell>
          <cell r="D2514" t="str">
            <v>5.25ｲﾝﾁ書換え型光磁気ﾃﾞｨｽｸ 1.3GB 8枚</v>
          </cell>
          <cell r="E2514" t="str">
            <v>－</v>
          </cell>
          <cell r="F2514" t="str">
            <v>－</v>
          </cell>
          <cell r="G2514" t="str">
            <v>－</v>
          </cell>
          <cell r="H2514" t="str">
            <v>－</v>
          </cell>
          <cell r="I2514">
            <v>323</v>
          </cell>
          <cell r="J2514" t="str">
            <v>－</v>
          </cell>
          <cell r="K2514">
            <v>120</v>
          </cell>
        </row>
        <row r="2515">
          <cell r="B2515" t="str">
            <v>HT-F4990-MD90A2</v>
          </cell>
          <cell r="C2515" t="str">
            <v>MOﾃﾞｨｽｸ</v>
          </cell>
          <cell r="D2515" t="str">
            <v>5.25ｲﾝﾁ１回のみ書込み型光磁気ﾃﾞｨｽｸ 600MB 8枚</v>
          </cell>
          <cell r="E2515" t="str">
            <v>－</v>
          </cell>
          <cell r="F2515" t="str">
            <v>－</v>
          </cell>
          <cell r="G2515" t="str">
            <v>－</v>
          </cell>
          <cell r="H2515" t="str">
            <v>－</v>
          </cell>
          <cell r="I2515">
            <v>323</v>
          </cell>
          <cell r="J2515" t="str">
            <v>－</v>
          </cell>
          <cell r="K2515">
            <v>96</v>
          </cell>
        </row>
        <row r="2516">
          <cell r="B2516" t="str">
            <v>HT-F4990-MD90T2</v>
          </cell>
          <cell r="C2516" t="str">
            <v>MOﾃﾞｨｽｸ</v>
          </cell>
          <cell r="D2516" t="str">
            <v>5.25ｲﾝﾁ１回のみ書込み型光磁気ﾃﾞｨｽｸ 1.2GB 8枚</v>
          </cell>
          <cell r="E2516" t="str">
            <v>－</v>
          </cell>
          <cell r="F2516" t="str">
            <v>－</v>
          </cell>
          <cell r="G2516" t="str">
            <v>－</v>
          </cell>
          <cell r="H2516" t="str">
            <v>－</v>
          </cell>
          <cell r="I2516">
            <v>323</v>
          </cell>
          <cell r="J2516" t="str">
            <v>－</v>
          </cell>
          <cell r="K2516">
            <v>120</v>
          </cell>
        </row>
        <row r="2517">
          <cell r="B2517" t="str">
            <v>HT-F4990-MD91A</v>
          </cell>
          <cell r="C2517" t="str">
            <v>MOﾃﾞｨｽｸ</v>
          </cell>
          <cell r="D2517" t="str">
            <v>5.25ｲﾝﾁ１回のみ書込み型光磁気ﾃﾞｨｽｸ 650MB 8枚</v>
          </cell>
          <cell r="E2517" t="str">
            <v>－</v>
          </cell>
          <cell r="F2517" t="str">
            <v>－</v>
          </cell>
          <cell r="G2517" t="str">
            <v>－</v>
          </cell>
          <cell r="H2517" t="str">
            <v>－</v>
          </cell>
          <cell r="I2517">
            <v>323</v>
          </cell>
          <cell r="J2517" t="str">
            <v>－</v>
          </cell>
          <cell r="K2517">
            <v>96</v>
          </cell>
        </row>
        <row r="2518">
          <cell r="B2518" t="str">
            <v>HT-F4990-MD91T</v>
          </cell>
          <cell r="C2518" t="str">
            <v>MOﾃﾞｨｽｸ</v>
          </cell>
          <cell r="D2518" t="str">
            <v>5.25ｲﾝﾁ１回のみ書込み型光磁気ﾃﾞｨｽｸ 1.3GB 8枚</v>
          </cell>
          <cell r="E2518" t="str">
            <v>－</v>
          </cell>
          <cell r="F2518" t="str">
            <v>－</v>
          </cell>
          <cell r="G2518" t="str">
            <v>－</v>
          </cell>
          <cell r="H2518" t="str">
            <v>－</v>
          </cell>
          <cell r="I2518">
            <v>323</v>
          </cell>
          <cell r="J2518" t="str">
            <v>－</v>
          </cell>
          <cell r="K2518">
            <v>120</v>
          </cell>
        </row>
        <row r="2519">
          <cell r="B2519" t="str">
            <v>HT-4090-TS10</v>
          </cell>
          <cell r="C2519" t="str">
            <v>1/2 ﾃｰﾌﾟﾄﾞﾗｲﾌﾞ</v>
          </cell>
          <cell r="D2519" t="str">
            <v>1/2' ﾃｰﾌﾟﾄﾞﾗｲﾌﾞ800/1600/6250bp</v>
          </cell>
          <cell r="E2519" t="str">
            <v>－</v>
          </cell>
          <cell r="F2519" t="str">
            <v>－</v>
          </cell>
          <cell r="G2519" t="str">
            <v>－</v>
          </cell>
          <cell r="H2519" t="str">
            <v>－</v>
          </cell>
          <cell r="I2519">
            <v>323</v>
          </cell>
          <cell r="J2519" t="str">
            <v>－</v>
          </cell>
          <cell r="K2519">
            <v>3037</v>
          </cell>
        </row>
        <row r="2520">
          <cell r="B2520" t="str">
            <v>HT-4090-TS16</v>
          </cell>
          <cell r="C2520" t="str">
            <v>1/2 ﾃｰﾌﾟﾄﾞﾗｲﾌﾞ</v>
          </cell>
          <cell r="D2520" t="str">
            <v>1/2' ﾃｰﾌﾟﾄﾞﾗｲﾌﾞ800/1600/6250bp</v>
          </cell>
          <cell r="E2520" t="str">
            <v>－</v>
          </cell>
          <cell r="F2520" t="str">
            <v>－</v>
          </cell>
          <cell r="G2520" t="str">
            <v>－</v>
          </cell>
          <cell r="H2520" t="str">
            <v>－</v>
          </cell>
          <cell r="I2520">
            <v>323</v>
          </cell>
          <cell r="J2520" t="str">
            <v>－</v>
          </cell>
          <cell r="K2520">
            <v>3015.4</v>
          </cell>
        </row>
        <row r="2521">
          <cell r="B2521" t="str">
            <v>HT-4090-TX10</v>
          </cell>
          <cell r="C2521" t="str">
            <v>1/2 ﾃｰﾌﾟﾄﾞﾗｲﾌﾞ</v>
          </cell>
          <cell r="D2521" t="str">
            <v>1/2' ﾃｰﾌﾟﾄﾞﾗｲﾌﾞ1600/6250bpi ﾃﾞｽｸｻｲﾄﾞ</v>
          </cell>
          <cell r="E2521" t="str">
            <v>－</v>
          </cell>
          <cell r="F2521" t="str">
            <v>－</v>
          </cell>
          <cell r="G2521" t="str">
            <v>－</v>
          </cell>
          <cell r="H2521" t="str">
            <v>－</v>
          </cell>
          <cell r="I2521">
            <v>323</v>
          </cell>
          <cell r="J2521" t="str">
            <v>－</v>
          </cell>
          <cell r="K2521">
            <v>3279</v>
          </cell>
        </row>
        <row r="2522">
          <cell r="B2522" t="str">
            <v>HT-4090-TX16</v>
          </cell>
          <cell r="C2522" t="str">
            <v>1/2 ﾃｰﾌﾟﾄﾞﾗｲﾌﾞ</v>
          </cell>
          <cell r="D2522" t="str">
            <v>1/2' ﾃｰﾌﾟﾄﾞﾗｲﾌﾞ1600/6250bpi ﾃﾞｽｸｻｲﾄﾞ</v>
          </cell>
          <cell r="E2522" t="str">
            <v>－</v>
          </cell>
          <cell r="F2522" t="str">
            <v>－</v>
          </cell>
          <cell r="G2522" t="str">
            <v>－</v>
          </cell>
          <cell r="H2522" t="str">
            <v>－</v>
          </cell>
          <cell r="I2522">
            <v>323</v>
          </cell>
          <cell r="J2522" t="str">
            <v>－</v>
          </cell>
          <cell r="K2522">
            <v>3176.4</v>
          </cell>
        </row>
        <row r="2523">
          <cell r="B2523" t="str">
            <v>HT-4090-DDS08</v>
          </cell>
          <cell r="C2523" t="str">
            <v>DAT</v>
          </cell>
          <cell r="D2523" t="str">
            <v xml:space="preserve">2-8GB DDS/DAT  ﾄﾞﾗｲﾌﾞ         </v>
          </cell>
          <cell r="E2523" t="str">
            <v>－</v>
          </cell>
          <cell r="F2523" t="str">
            <v>－</v>
          </cell>
          <cell r="G2523" t="str">
            <v>－</v>
          </cell>
          <cell r="H2523" t="str">
            <v>－</v>
          </cell>
          <cell r="I2523">
            <v>323</v>
          </cell>
          <cell r="J2523" t="str">
            <v>－</v>
          </cell>
          <cell r="K2523">
            <v>365</v>
          </cell>
        </row>
        <row r="2524">
          <cell r="B2524" t="str">
            <v>HT-4090-DDS16</v>
          </cell>
          <cell r="C2524" t="str">
            <v>DAT</v>
          </cell>
          <cell r="D2524" t="str">
            <v xml:space="preserve">2-16GB DDS2/DAT  ﾄﾞﾗｲﾌﾞ       </v>
          </cell>
          <cell r="E2524" t="str">
            <v>－</v>
          </cell>
          <cell r="F2524" t="str">
            <v>－</v>
          </cell>
          <cell r="G2524" t="str">
            <v>－</v>
          </cell>
          <cell r="H2524" t="str">
            <v>－</v>
          </cell>
          <cell r="I2524">
            <v>323</v>
          </cell>
          <cell r="J2524" t="str">
            <v>－</v>
          </cell>
          <cell r="K2524">
            <v>487</v>
          </cell>
        </row>
        <row r="2525">
          <cell r="B2525" t="str">
            <v>HT-4090-DDS48</v>
          </cell>
          <cell r="C2525" t="str">
            <v>DAT</v>
          </cell>
          <cell r="D2525" t="str">
            <v xml:space="preserve">6ﾚﾝｿｳ DATｵｰﾄﾛｰﾀﾞ (2GB-8GB×6) </v>
          </cell>
          <cell r="E2525" t="str">
            <v>－</v>
          </cell>
          <cell r="F2525" t="str">
            <v>－</v>
          </cell>
          <cell r="G2525" t="str">
            <v>－</v>
          </cell>
          <cell r="H2525" t="str">
            <v>－</v>
          </cell>
          <cell r="I2525">
            <v>323</v>
          </cell>
          <cell r="J2525" t="str">
            <v>－</v>
          </cell>
          <cell r="K2525">
            <v>892</v>
          </cell>
        </row>
        <row r="2526">
          <cell r="B2526" t="str">
            <v>HT-4090-CDR01</v>
          </cell>
          <cell r="C2526" t="str">
            <v>CD-ROM</v>
          </cell>
          <cell r="D2526" t="str">
            <v xml:space="preserve">ｽﾀﾝﾄﾞｱﾛﾝ型CD-ROM装置          </v>
          </cell>
          <cell r="E2526" t="str">
            <v>－</v>
          </cell>
          <cell r="F2526" t="str">
            <v>－</v>
          </cell>
          <cell r="G2526" t="str">
            <v>－</v>
          </cell>
          <cell r="H2526" t="str">
            <v>－</v>
          </cell>
          <cell r="I2526">
            <v>323</v>
          </cell>
          <cell r="J2526" t="str">
            <v>－</v>
          </cell>
          <cell r="K2526">
            <v>127</v>
          </cell>
        </row>
        <row r="2527">
          <cell r="B2527" t="str">
            <v>HT-4090-SRM1D</v>
          </cell>
          <cell r="C2527" t="str">
            <v>ﾗｯｸﾏｳﾝﾄｽﾄﾚｰｼﾞ(SE)</v>
          </cell>
          <cell r="D2527" t="str">
            <v>S.E.SCSIﾗｯｸﾏｳﾝﾄ ｽﾄﾚｰｼﾞ 1GBﾃﾞｨｽｸ</v>
          </cell>
          <cell r="E2527" t="str">
            <v>－</v>
          </cell>
          <cell r="F2527" t="str">
            <v>－</v>
          </cell>
          <cell r="G2527" t="str">
            <v>－</v>
          </cell>
          <cell r="H2527" t="str">
            <v>－</v>
          </cell>
          <cell r="I2527">
            <v>323</v>
          </cell>
          <cell r="J2527" t="str">
            <v>－</v>
          </cell>
          <cell r="K2527">
            <v>464</v>
          </cell>
        </row>
        <row r="2528">
          <cell r="B2528" t="str">
            <v>HT-4090-SRM2D</v>
          </cell>
          <cell r="C2528" t="str">
            <v>ﾗｯｸﾏｳﾝﾄｽﾄﾚｰｼﾞ(SE)</v>
          </cell>
          <cell r="D2528" t="str">
            <v>S.E.SCSIﾗｯｸﾏｳﾝﾄ ｽﾄﾚｰｼﾞ 2GBﾃﾞｨｽｸ</v>
          </cell>
          <cell r="E2528" t="str">
            <v>－</v>
          </cell>
          <cell r="F2528" t="str">
            <v>－</v>
          </cell>
          <cell r="G2528" t="str">
            <v>－</v>
          </cell>
          <cell r="H2528" t="str">
            <v>－</v>
          </cell>
          <cell r="I2528">
            <v>323</v>
          </cell>
          <cell r="J2528" t="str">
            <v>－</v>
          </cell>
          <cell r="K2528">
            <v>618</v>
          </cell>
        </row>
        <row r="2529">
          <cell r="B2529" t="str">
            <v>HT-4090-SRM8T</v>
          </cell>
          <cell r="C2529" t="str">
            <v>ﾗｯｸﾏｳﾝﾄｽﾄﾚｰｼﾞDAT</v>
          </cell>
          <cell r="D2529" t="str">
            <v>S.E.SCSIﾗｯｸﾏｳﾝﾄ ｽﾄﾚｰｼﾞ 2-16GB DAT</v>
          </cell>
          <cell r="E2529" t="str">
            <v>－</v>
          </cell>
          <cell r="F2529" t="str">
            <v>－</v>
          </cell>
          <cell r="G2529" t="str">
            <v>－</v>
          </cell>
          <cell r="H2529" t="str">
            <v>－</v>
          </cell>
          <cell r="I2529">
            <v>323</v>
          </cell>
          <cell r="J2529" t="str">
            <v>－</v>
          </cell>
          <cell r="K2529">
            <v>739</v>
          </cell>
        </row>
        <row r="2530">
          <cell r="B2530" t="str">
            <v>HT-F4090-SRT1DU</v>
          </cell>
          <cell r="C2530" t="str">
            <v>ﾗｯｸﾏｳﾝﾄ/ﾐﾆﾀﾜｰｽﾄﾚｰｼﾞ(SE)</v>
          </cell>
          <cell r="D2530" t="str">
            <v>S.E.SCSIﾗｯｸﾏｳﾝﾄ/ﾐﾆﾀﾜｰ 1GBﾃﾞｨｽｸ</v>
          </cell>
          <cell r="E2530" t="str">
            <v>－</v>
          </cell>
          <cell r="F2530" t="str">
            <v>－</v>
          </cell>
          <cell r="G2530" t="str">
            <v>－</v>
          </cell>
          <cell r="H2530" t="str">
            <v>－</v>
          </cell>
          <cell r="I2530">
            <v>323</v>
          </cell>
          <cell r="J2530" t="str">
            <v>－</v>
          </cell>
          <cell r="K2530">
            <v>162</v>
          </cell>
        </row>
        <row r="2531">
          <cell r="B2531" t="str">
            <v>HT-F4090-SRT2DU</v>
          </cell>
          <cell r="C2531" t="str">
            <v>ﾗｯｸﾏｳﾝﾄ/ﾐﾆﾀﾜｰｽﾄﾚｰｼﾞ(SE)</v>
          </cell>
          <cell r="D2531" t="str">
            <v>S.E.SCSIﾗｯｸﾏｳﾝﾄ/ﾐﾆﾀﾜｰ 2GBﾃﾞｨｽｸ</v>
          </cell>
          <cell r="E2531" t="str">
            <v>－</v>
          </cell>
          <cell r="F2531" t="str">
            <v>－</v>
          </cell>
          <cell r="G2531" t="str">
            <v>－</v>
          </cell>
          <cell r="H2531" t="str">
            <v>－</v>
          </cell>
          <cell r="I2531">
            <v>323</v>
          </cell>
          <cell r="J2531" t="str">
            <v>－</v>
          </cell>
          <cell r="K2531">
            <v>335</v>
          </cell>
        </row>
        <row r="2532">
          <cell r="B2532" t="str">
            <v>HT-F4090-SRTCDU</v>
          </cell>
          <cell r="C2532" t="str">
            <v>ﾗｯｸﾏｳﾝﾄ/ﾐﾆﾀﾜｰCD-ROM</v>
          </cell>
          <cell r="D2532" t="str">
            <v xml:space="preserve">S.E.SCSIﾗｯｸﾏｳﾝﾄ/ﾐﾆﾀﾜｰ CD-ROM  </v>
          </cell>
          <cell r="E2532" t="str">
            <v>－</v>
          </cell>
          <cell r="F2532" t="str">
            <v>－</v>
          </cell>
          <cell r="G2532" t="str">
            <v>－</v>
          </cell>
          <cell r="H2532" t="str">
            <v>－</v>
          </cell>
          <cell r="I2532">
            <v>323</v>
          </cell>
          <cell r="J2532" t="str">
            <v>－</v>
          </cell>
          <cell r="K2532">
            <v>150</v>
          </cell>
        </row>
        <row r="2533">
          <cell r="B2533" t="str">
            <v>HT-F4090-SRT4TU</v>
          </cell>
          <cell r="C2533" t="str">
            <v>ﾗｯｸﾏｳﾝﾄ/ﾐﾆﾀﾜｰDAT</v>
          </cell>
          <cell r="D2533" t="str">
            <v>S.E.SCSIﾗｯｸﾏｳﾝﾄ/ﾐﾆﾀﾜｰ 2-8GB DAT</v>
          </cell>
          <cell r="E2533" t="str">
            <v>－</v>
          </cell>
          <cell r="F2533" t="str">
            <v>－</v>
          </cell>
          <cell r="G2533" t="str">
            <v>－</v>
          </cell>
          <cell r="H2533" t="str">
            <v>－</v>
          </cell>
          <cell r="I2533">
            <v>323</v>
          </cell>
          <cell r="J2533" t="str">
            <v>－</v>
          </cell>
          <cell r="K2533">
            <v>285</v>
          </cell>
        </row>
        <row r="2534">
          <cell r="B2534" t="str">
            <v>HT-F4090-SRT8TU</v>
          </cell>
          <cell r="C2534" t="str">
            <v>ﾗｯｸﾏｳﾝﾄ/ﾐﾆﾀﾜｰDAT</v>
          </cell>
          <cell r="D2534" t="str">
            <v>S.E.SCSIﾗｯｸﾏｳﾝﾄ/ﾐﾆﾀﾜｰ 2-16GB DAT</v>
          </cell>
          <cell r="E2534" t="str">
            <v>－</v>
          </cell>
          <cell r="F2534" t="str">
            <v>－</v>
          </cell>
          <cell r="G2534" t="str">
            <v>－</v>
          </cell>
          <cell r="H2534" t="str">
            <v>－</v>
          </cell>
          <cell r="I2534">
            <v>323</v>
          </cell>
          <cell r="J2534" t="str">
            <v>－</v>
          </cell>
          <cell r="K2534">
            <v>429</v>
          </cell>
        </row>
        <row r="2535">
          <cell r="B2535" t="str">
            <v>HT-F4090-SRM8MU</v>
          </cell>
          <cell r="C2535" t="str">
            <v>ﾗｯｸﾏｳﾝﾄ8mmﾃｰﾌﾟ</v>
          </cell>
          <cell r="D2535" t="str">
            <v>S.E.SCSIﾗｯｸﾏｳﾝﾄ 8mmﾃｰﾌﾟ 拡張ｷｯﾄ</v>
          </cell>
          <cell r="E2535" t="str">
            <v>－</v>
          </cell>
          <cell r="F2535" t="str">
            <v>－</v>
          </cell>
          <cell r="G2535" t="str">
            <v>－</v>
          </cell>
          <cell r="H2535" t="str">
            <v>－</v>
          </cell>
          <cell r="I2535">
            <v>323</v>
          </cell>
          <cell r="J2535" t="str">
            <v>－</v>
          </cell>
          <cell r="K2535">
            <v>786</v>
          </cell>
        </row>
        <row r="2536">
          <cell r="B2536" t="str">
            <v>HT-F4090-STW8MU</v>
          </cell>
          <cell r="C2536" t="str">
            <v>ﾐﾆﾀﾜｰ8mmﾃｰﾌﾟ</v>
          </cell>
          <cell r="D2536" t="str">
            <v xml:space="preserve">S.E.SCSIﾐﾆﾀﾜｰ 8mmﾃｰﾌﾟ 拡張ｷｯﾄ </v>
          </cell>
          <cell r="E2536" t="str">
            <v>－</v>
          </cell>
          <cell r="F2536" t="str">
            <v>－</v>
          </cell>
          <cell r="G2536" t="str">
            <v>－</v>
          </cell>
          <cell r="H2536" t="str">
            <v>－</v>
          </cell>
          <cell r="I2536">
            <v>323</v>
          </cell>
          <cell r="J2536" t="str">
            <v>－</v>
          </cell>
          <cell r="K2536">
            <v>786</v>
          </cell>
        </row>
        <row r="2537">
          <cell r="B2537" t="str">
            <v>HT-4090-STW1D</v>
          </cell>
          <cell r="C2537" t="str">
            <v>ﾐﾆﾀﾜｰｽﾄﾚｰｼﾞ(SE)</v>
          </cell>
          <cell r="D2537" t="str">
            <v xml:space="preserve">S.E.SCSIﾐﾆﾀﾜｰ ｽﾄﾚｰｼﾞ 1GBﾃﾞｨｽｸ </v>
          </cell>
          <cell r="E2537" t="str">
            <v>－</v>
          </cell>
          <cell r="F2537" t="str">
            <v>－</v>
          </cell>
          <cell r="G2537" t="str">
            <v>－</v>
          </cell>
          <cell r="H2537" t="str">
            <v>－</v>
          </cell>
          <cell r="I2537">
            <v>323</v>
          </cell>
          <cell r="J2537" t="str">
            <v>－</v>
          </cell>
          <cell r="K2537">
            <v>464</v>
          </cell>
        </row>
        <row r="2538">
          <cell r="B2538" t="str">
            <v>HT-4090-STW2D</v>
          </cell>
          <cell r="C2538" t="str">
            <v>ﾐﾆﾀﾜｰｽﾄﾚｰｼﾞ(SE)</v>
          </cell>
          <cell r="D2538" t="str">
            <v xml:space="preserve">S.E.SCSIﾐﾆﾀﾜｰ ｽﾄﾚｰｼﾞ 2GBﾃﾞｨｽｸ </v>
          </cell>
          <cell r="E2538" t="str">
            <v>－</v>
          </cell>
          <cell r="F2538" t="str">
            <v>－</v>
          </cell>
          <cell r="G2538" t="str">
            <v>－</v>
          </cell>
          <cell r="H2538" t="str">
            <v>－</v>
          </cell>
          <cell r="I2538">
            <v>323</v>
          </cell>
          <cell r="J2538" t="str">
            <v>－</v>
          </cell>
          <cell r="K2538">
            <v>618</v>
          </cell>
        </row>
        <row r="2539">
          <cell r="B2539" t="str">
            <v>HT-4090-FRM1D</v>
          </cell>
          <cell r="C2539" t="str">
            <v>ﾗｯｸﾏｳﾝﾄｽﾄﾚｰｼﾞ(F/W)</v>
          </cell>
          <cell r="D2539" t="str">
            <v>F/W SCSIﾗｯｸﾏｳﾝﾄ ｽﾄﾚｰｼﾞ 1GBﾃﾞｨｽｸ</v>
          </cell>
          <cell r="E2539" t="str">
            <v>－</v>
          </cell>
          <cell r="F2539" t="str">
            <v>－</v>
          </cell>
          <cell r="G2539" t="str">
            <v>－</v>
          </cell>
          <cell r="H2539" t="str">
            <v>－</v>
          </cell>
          <cell r="I2539">
            <v>323</v>
          </cell>
          <cell r="J2539" t="str">
            <v>－</v>
          </cell>
          <cell r="K2539">
            <v>464</v>
          </cell>
        </row>
        <row r="2540">
          <cell r="B2540" t="str">
            <v>HT-4090-FRM2D</v>
          </cell>
          <cell r="C2540" t="str">
            <v>ﾗｯｸﾏｳﾝﾄｽﾄﾚｰｼﾞ(F/W)</v>
          </cell>
          <cell r="D2540" t="str">
            <v>F/W SCSIﾗｯｸﾏｳﾝﾄ ｽﾄﾚｰｼﾞ 2GBﾃﾞｨｽｸ</v>
          </cell>
          <cell r="E2540" t="str">
            <v>－</v>
          </cell>
          <cell r="F2540" t="str">
            <v>－</v>
          </cell>
          <cell r="G2540" t="str">
            <v>－</v>
          </cell>
          <cell r="H2540" t="str">
            <v>－</v>
          </cell>
          <cell r="I2540">
            <v>323</v>
          </cell>
          <cell r="J2540" t="str">
            <v>－</v>
          </cell>
          <cell r="K2540">
            <v>635</v>
          </cell>
        </row>
        <row r="2541">
          <cell r="B2541" t="str">
            <v>HT-F4090-FRT1DU</v>
          </cell>
          <cell r="C2541" t="str">
            <v>ﾗｯｸﾏｳﾝﾄ/ﾐﾆﾀﾜｰｽﾄﾚｰｼﾞ(F/W)</v>
          </cell>
          <cell r="D2541" t="str">
            <v>F/W SCSIﾗｯｸﾏｳﾝﾄ/ﾐﾆﾀﾜｰ 1GBﾃﾞｨｽｸ</v>
          </cell>
          <cell r="E2541" t="str">
            <v>－</v>
          </cell>
          <cell r="F2541" t="str">
            <v>－</v>
          </cell>
          <cell r="G2541" t="str">
            <v>－</v>
          </cell>
          <cell r="H2541" t="str">
            <v>－</v>
          </cell>
          <cell r="I2541">
            <v>323</v>
          </cell>
          <cell r="J2541" t="str">
            <v>－</v>
          </cell>
          <cell r="K2541">
            <v>275</v>
          </cell>
        </row>
        <row r="2542">
          <cell r="B2542" t="str">
            <v>HT-F4090-FRT2DU</v>
          </cell>
          <cell r="C2542" t="str">
            <v>ﾗｯｸﾏｳﾝﾄ/ﾐﾆﾀﾜｰｽﾄﾚｰｼﾞ(F/W)</v>
          </cell>
          <cell r="D2542" t="str">
            <v>F/W SCSIﾗｯｸﾏｳﾝﾄ/ﾐﾆﾀﾜｰ 2GBﾃﾞｨｽｸ</v>
          </cell>
          <cell r="E2542" t="str">
            <v>－</v>
          </cell>
          <cell r="F2542" t="str">
            <v>－</v>
          </cell>
          <cell r="G2542" t="str">
            <v>－</v>
          </cell>
          <cell r="H2542" t="str">
            <v>－</v>
          </cell>
          <cell r="I2542">
            <v>323</v>
          </cell>
          <cell r="J2542" t="str">
            <v>－</v>
          </cell>
          <cell r="K2542">
            <v>335</v>
          </cell>
        </row>
        <row r="2543">
          <cell r="B2543" t="str">
            <v>HT-4090-FTW1D</v>
          </cell>
          <cell r="C2543" t="str">
            <v>ﾐﾆﾀﾜｰｽﾄﾚｰｼﾞ(F/W)</v>
          </cell>
          <cell r="D2543" t="str">
            <v>F/W SCSIﾐﾆﾀﾜｰ  ｽﾄﾚｰｼﾞ 1GBﾃﾞｨｽｸ</v>
          </cell>
          <cell r="E2543" t="str">
            <v>－</v>
          </cell>
          <cell r="F2543" t="str">
            <v>－</v>
          </cell>
          <cell r="G2543" t="str">
            <v>－</v>
          </cell>
          <cell r="H2543" t="str">
            <v>－</v>
          </cell>
          <cell r="I2543">
            <v>323</v>
          </cell>
          <cell r="J2543" t="str">
            <v>－</v>
          </cell>
          <cell r="K2543">
            <v>464</v>
          </cell>
        </row>
        <row r="2544">
          <cell r="B2544" t="str">
            <v>HT-4090-FTW2D</v>
          </cell>
          <cell r="C2544" t="str">
            <v>ﾐﾆﾀﾜｰｽﾄﾚｰｼﾞ(F/W)</v>
          </cell>
          <cell r="D2544" t="str">
            <v>F/W SCSIﾐﾆﾀﾜｰ  ｽﾄﾚｰｼﾞ 2GBﾃﾞｨｽｸ</v>
          </cell>
          <cell r="E2544" t="str">
            <v>－</v>
          </cell>
          <cell r="F2544" t="str">
            <v>－</v>
          </cell>
          <cell r="G2544" t="str">
            <v>－</v>
          </cell>
          <cell r="H2544" t="str">
            <v>－</v>
          </cell>
          <cell r="I2544">
            <v>323</v>
          </cell>
          <cell r="J2544" t="str">
            <v>－</v>
          </cell>
          <cell r="K2544">
            <v>635</v>
          </cell>
        </row>
        <row r="2545">
          <cell r="B2545" t="str">
            <v>HT-4090-HAD10R</v>
          </cell>
          <cell r="C2545" t="str">
            <v>HAｱﾚｲ</v>
          </cell>
          <cell r="D2545" t="str">
            <v>ﾊｲｱﾍﾞｲﾗﾋﾞﾘﾃｨ ﾃﾞｨｽｸｱﾚｲ ﾓﾃﾞﾙ10 ﾗｯｸﾏｳﾝﾄ</v>
          </cell>
          <cell r="E2545" t="str">
            <v>－</v>
          </cell>
          <cell r="F2545" t="str">
            <v>－</v>
          </cell>
          <cell r="G2545" t="str">
            <v>－</v>
          </cell>
          <cell r="H2545" t="str">
            <v>－</v>
          </cell>
          <cell r="I2545">
            <v>323</v>
          </cell>
          <cell r="J2545" t="str">
            <v>－</v>
          </cell>
          <cell r="K2545">
            <v>3705</v>
          </cell>
        </row>
        <row r="2546">
          <cell r="B2546" t="str">
            <v>HT-4090-HAD10S</v>
          </cell>
          <cell r="C2546" t="str">
            <v>HAｱﾚｲ</v>
          </cell>
          <cell r="D2546" t="str">
            <v>ﾊｲｱﾍﾞｲﾗﾋﾞﾘﾃｨ ﾃﾞｨｽｸｱﾚｲ ﾓﾃﾞﾙ10 ﾃﾞｽｸｻｲﾄﾞ</v>
          </cell>
          <cell r="E2546" t="str">
            <v>－</v>
          </cell>
          <cell r="F2546" t="str">
            <v>－</v>
          </cell>
          <cell r="G2546" t="str">
            <v>－</v>
          </cell>
          <cell r="H2546" t="str">
            <v>－</v>
          </cell>
          <cell r="I2546">
            <v>323</v>
          </cell>
          <cell r="J2546" t="str">
            <v>－</v>
          </cell>
          <cell r="K2546">
            <v>3705</v>
          </cell>
        </row>
        <row r="2547">
          <cell r="B2547" t="str">
            <v>HT-4090-HAD20R</v>
          </cell>
          <cell r="C2547" t="str">
            <v>HAｱﾚｲ</v>
          </cell>
          <cell r="D2547" t="str">
            <v>ﾊｲｱﾍﾞｲﾗﾋﾞﾘﾃｨ ﾃﾞｨｽｸｱﾚｲ ﾓﾃﾞﾙ20 ﾗｯｸﾏｳﾝﾄ</v>
          </cell>
          <cell r="E2547" t="str">
            <v>－</v>
          </cell>
          <cell r="F2547" t="str">
            <v>－</v>
          </cell>
          <cell r="G2547" t="str">
            <v>－</v>
          </cell>
          <cell r="H2547" t="str">
            <v>－</v>
          </cell>
          <cell r="I2547">
            <v>323</v>
          </cell>
          <cell r="J2547" t="str">
            <v>－</v>
          </cell>
          <cell r="K2547">
            <v>5617</v>
          </cell>
        </row>
        <row r="2548">
          <cell r="B2548" t="str">
            <v>HT-4090-HAD20S</v>
          </cell>
          <cell r="C2548" t="str">
            <v>HAｱﾚｲ</v>
          </cell>
          <cell r="D2548" t="str">
            <v>ﾊｲｱﾍﾞｲﾗﾋﾞﾘﾃｨ ﾃﾞｨｽｸｱﾚｲ ﾓﾃﾞﾙ20 ﾃﾞｽｸｻｲﾄﾞ</v>
          </cell>
          <cell r="E2548" t="str">
            <v>－</v>
          </cell>
          <cell r="F2548" t="str">
            <v>－</v>
          </cell>
          <cell r="G2548" t="str">
            <v>－</v>
          </cell>
          <cell r="H2548" t="str">
            <v>－</v>
          </cell>
          <cell r="I2548">
            <v>323</v>
          </cell>
          <cell r="J2548" t="str">
            <v>－</v>
          </cell>
          <cell r="K2548">
            <v>5617</v>
          </cell>
        </row>
        <row r="2549">
          <cell r="B2549" t="str">
            <v>HT-F4090-H10PC1</v>
          </cell>
          <cell r="C2549" t="str">
            <v>ｷｬｯｼｭ&amp;ｽﾄﾚｰｼﾞｺﾝﾄﾛｰﾗ</v>
          </cell>
          <cell r="D2549" t="str">
            <v xml:space="preserve"> 8MBﾗｲﾄｷｬｯｼｭ ﾓｼﾞｭｰﾙ&amp;ｽﾄﾚｰｼﾞｺﾝﾄﾛｰﾗ</v>
          </cell>
          <cell r="E2549" t="str">
            <v>－</v>
          </cell>
          <cell r="F2549" t="str">
            <v>－</v>
          </cell>
          <cell r="G2549" t="str">
            <v>－</v>
          </cell>
          <cell r="H2549" t="str">
            <v>－</v>
          </cell>
          <cell r="I2549">
            <v>323</v>
          </cell>
          <cell r="J2549" t="str">
            <v>－</v>
          </cell>
          <cell r="K2549">
            <v>1121</v>
          </cell>
        </row>
        <row r="2550">
          <cell r="B2550" t="str">
            <v>HT-F4090-H10PC2</v>
          </cell>
          <cell r="C2550" t="str">
            <v>ｷｬｯｼｭ&amp;ｽﾄﾚｰｼﾞｺﾝﾄﾛｰﾗ</v>
          </cell>
          <cell r="D2550" t="str">
            <v>16MBﾗｲﾄｷｬｯｼｭ ﾓｼﾞｭｰﾙ&amp;ｽﾄﾚｰｼﾞｺﾝﾄﾛｰﾗ</v>
          </cell>
          <cell r="E2550" t="str">
            <v>－</v>
          </cell>
          <cell r="F2550" t="str">
            <v>－</v>
          </cell>
          <cell r="G2550" t="str">
            <v>－</v>
          </cell>
          <cell r="H2550" t="str">
            <v>－</v>
          </cell>
          <cell r="I2550">
            <v>323</v>
          </cell>
          <cell r="J2550" t="str">
            <v>－</v>
          </cell>
          <cell r="K2550">
            <v>1286</v>
          </cell>
        </row>
        <row r="2551">
          <cell r="B2551" t="str">
            <v>HT-F4090-H20PC1</v>
          </cell>
          <cell r="C2551" t="str">
            <v>ｷｬｯｼｭ&amp;ｽﾄﾚｰｼﾞｺﾝﾄﾛｰﾗ</v>
          </cell>
          <cell r="D2551" t="str">
            <v xml:space="preserve"> 8MBﾗｲﾄｷｬｯｼｭ ﾓｼﾞｭｰﾙ&amp;ｽﾄﾚｰｼﾞｺﾝﾄﾛｰﾗ</v>
          </cell>
          <cell r="E2551" t="str">
            <v>－</v>
          </cell>
          <cell r="F2551" t="str">
            <v>－</v>
          </cell>
          <cell r="G2551" t="str">
            <v>－</v>
          </cell>
          <cell r="H2551" t="str">
            <v>－</v>
          </cell>
          <cell r="I2551">
            <v>323</v>
          </cell>
          <cell r="J2551" t="str">
            <v>－</v>
          </cell>
          <cell r="K2551">
            <v>1307</v>
          </cell>
        </row>
        <row r="2552">
          <cell r="B2552" t="str">
            <v>HT-F4090-H20PC2</v>
          </cell>
          <cell r="C2552" t="str">
            <v>ｷｬｯｼｭ&amp;ｽﾄﾚｰｼﾞｺﾝﾄﾛｰﾗ</v>
          </cell>
          <cell r="D2552" t="str">
            <v>16MBﾗｲﾄｷｬｯｼｭ ﾓｼﾞｭｰﾙ&amp;ｽﾄﾚｰｼﾞｺﾝﾄﾛｰﾗ</v>
          </cell>
          <cell r="E2552" t="str">
            <v>－</v>
          </cell>
          <cell r="F2552" t="str">
            <v>－</v>
          </cell>
          <cell r="G2552" t="str">
            <v>－</v>
          </cell>
          <cell r="H2552" t="str">
            <v>－</v>
          </cell>
          <cell r="I2552">
            <v>323</v>
          </cell>
          <cell r="J2552" t="str">
            <v>－</v>
          </cell>
          <cell r="K2552">
            <v>1474</v>
          </cell>
        </row>
        <row r="2553">
          <cell r="B2553" t="str">
            <v>HT-F4090-H20PC3</v>
          </cell>
          <cell r="C2553" t="str">
            <v>ｷｬｯｼｭ&amp;ｽﾄﾚｰｼﾞｺﾝﾄﾛｰﾗ</v>
          </cell>
          <cell r="D2553" t="str">
            <v>32MBﾗｲﾄｷｬｯｼｭ ﾓｼﾞｭｰﾙ&amp;ｽﾄﾚｰｼﾞｺﾝﾄﾛｰﾗ</v>
          </cell>
          <cell r="E2553" t="str">
            <v>－</v>
          </cell>
          <cell r="F2553" t="str">
            <v>－</v>
          </cell>
          <cell r="G2553" t="str">
            <v>－</v>
          </cell>
          <cell r="H2553" t="str">
            <v>－</v>
          </cell>
          <cell r="I2553">
            <v>323</v>
          </cell>
          <cell r="J2553" t="str">
            <v>－</v>
          </cell>
          <cell r="K2553">
            <v>1813</v>
          </cell>
        </row>
        <row r="2554">
          <cell r="B2554" t="str">
            <v>HT-F4090-H20PC4</v>
          </cell>
          <cell r="C2554" t="str">
            <v>ｷｬｯｼｭ&amp;ｽﾄﾚｰｼﾞｺﾝﾄﾛｰﾗ</v>
          </cell>
          <cell r="D2554" t="str">
            <v>64MBﾗｲﾄｷｬｯｼｭ ﾓｼﾞｭｰﾙ&amp;ｽﾄﾚｰｼﾞｺﾝﾄﾛｰﾗ</v>
          </cell>
          <cell r="E2554" t="str">
            <v>－</v>
          </cell>
          <cell r="F2554" t="str">
            <v>－</v>
          </cell>
          <cell r="G2554" t="str">
            <v>－</v>
          </cell>
          <cell r="H2554" t="str">
            <v>－</v>
          </cell>
          <cell r="I2554">
            <v>323</v>
          </cell>
          <cell r="J2554" t="str">
            <v>－</v>
          </cell>
          <cell r="K2554">
            <v>2488</v>
          </cell>
        </row>
        <row r="2555">
          <cell r="B2555" t="str">
            <v>HT-F4090-HA20PW</v>
          </cell>
          <cell r="C2555" t="str">
            <v>ﾃﾞﾝｹﾞN</v>
          </cell>
          <cell r="D2555" t="str">
            <v xml:space="preserve">ｱﾄﾞｵﾝ ﾃﾞﾝｹﾞﾝ(ﾓﾃﾞﾙ20)          </v>
          </cell>
          <cell r="E2555" t="str">
            <v>－</v>
          </cell>
          <cell r="F2555" t="str">
            <v>－</v>
          </cell>
          <cell r="G2555" t="str">
            <v>－</v>
          </cell>
          <cell r="H2555" t="str">
            <v>－</v>
          </cell>
          <cell r="I2555">
            <v>323</v>
          </cell>
          <cell r="J2555" t="str">
            <v>－</v>
          </cell>
          <cell r="K2555">
            <v>318</v>
          </cell>
        </row>
        <row r="2556">
          <cell r="B2556" t="str">
            <v>HT-F4090-HA10PW</v>
          </cell>
          <cell r="C2556" t="str">
            <v>ﾃﾞﾝｹﾞN</v>
          </cell>
          <cell r="D2556" t="str">
            <v xml:space="preserve">ｱﾄﾞｵﾝ ﾃﾞﾝｹﾞﾝ(ﾓﾃﾞﾙ10)          </v>
          </cell>
          <cell r="E2556" t="str">
            <v>－</v>
          </cell>
          <cell r="F2556" t="str">
            <v>－</v>
          </cell>
          <cell r="G2556" t="str">
            <v>－</v>
          </cell>
          <cell r="H2556" t="str">
            <v>－</v>
          </cell>
          <cell r="I2556">
            <v>323</v>
          </cell>
          <cell r="J2556" t="str">
            <v>－</v>
          </cell>
          <cell r="K2556">
            <v>318</v>
          </cell>
        </row>
        <row r="2557">
          <cell r="B2557" t="str">
            <v>HT-F4090-HACS1</v>
          </cell>
          <cell r="C2557" t="str">
            <v>ｷｬｯｼｭﾓｼﾞｭｰﾙ</v>
          </cell>
          <cell r="D2557" t="str">
            <v xml:space="preserve"> 4MB ﾗｲﾄ ｷｬｯｼｭ ﾓｼﾞｭｰﾙ         </v>
          </cell>
          <cell r="E2557" t="str">
            <v>－</v>
          </cell>
          <cell r="F2557" t="str">
            <v>－</v>
          </cell>
          <cell r="G2557" t="str">
            <v>－</v>
          </cell>
          <cell r="H2557" t="str">
            <v>－</v>
          </cell>
          <cell r="I2557">
            <v>323</v>
          </cell>
          <cell r="J2557" t="str">
            <v>－</v>
          </cell>
          <cell r="K2557">
            <v>41</v>
          </cell>
        </row>
        <row r="2558">
          <cell r="B2558" t="str">
            <v>HT-F4090-H20CS1</v>
          </cell>
          <cell r="C2558" t="str">
            <v>ｷｬｯｼｭﾓｼﾞｭｰﾙ</v>
          </cell>
          <cell r="D2558" t="str">
            <v xml:space="preserve">16MB ﾗｲﾄ ｷｬｯｼｭ ﾓｼﾞｭｰﾙ(ﾓﾃﾞﾙ20) </v>
          </cell>
          <cell r="E2558" t="str">
            <v>－</v>
          </cell>
          <cell r="F2558" t="str">
            <v>－</v>
          </cell>
          <cell r="G2558" t="str">
            <v>－</v>
          </cell>
          <cell r="H2558" t="str">
            <v>－</v>
          </cell>
          <cell r="I2558">
            <v>323</v>
          </cell>
          <cell r="J2558" t="str">
            <v>－</v>
          </cell>
          <cell r="K2558">
            <v>166</v>
          </cell>
        </row>
        <row r="2559">
          <cell r="B2559" t="str">
            <v>HT-F4090-HADK</v>
          </cell>
          <cell r="C2559" t="str">
            <v>ﾃﾞｨｽｸﾓｼﾞｭｰﾙ</v>
          </cell>
          <cell r="D2559" t="str">
            <v xml:space="preserve">ｱﾄﾞｵﾝ 2GBﾃﾞｨｽｸ ﾓｼﾞｭｰﾙ         </v>
          </cell>
          <cell r="E2559" t="str">
            <v>－</v>
          </cell>
          <cell r="F2559" t="str">
            <v>－</v>
          </cell>
          <cell r="G2559" t="str">
            <v>－</v>
          </cell>
          <cell r="H2559" t="str">
            <v>－</v>
          </cell>
          <cell r="I2559">
            <v>323</v>
          </cell>
          <cell r="J2559" t="str">
            <v>－</v>
          </cell>
          <cell r="K2559">
            <v>335</v>
          </cell>
        </row>
        <row r="2560">
          <cell r="B2560" t="str">
            <v>HT-4990-FUP06A</v>
          </cell>
          <cell r="C2560" t="str">
            <v>UPS</v>
          </cell>
          <cell r="D2560" t="str">
            <v>ﾌﾛｱｽﾀﾝﾄﾞ 600VA UPS 100V(5-15P)</v>
          </cell>
          <cell r="E2560" t="str">
            <v>－</v>
          </cell>
          <cell r="F2560" t="str">
            <v>－</v>
          </cell>
          <cell r="G2560" t="str">
            <v>－</v>
          </cell>
          <cell r="H2560" t="str">
            <v>－</v>
          </cell>
          <cell r="I2560">
            <v>323</v>
          </cell>
          <cell r="J2560" t="str">
            <v>－</v>
          </cell>
          <cell r="K2560">
            <v>175</v>
          </cell>
        </row>
        <row r="2561">
          <cell r="B2561" t="str">
            <v>HT-4990-FUP13A</v>
          </cell>
          <cell r="C2561" t="str">
            <v>UPS</v>
          </cell>
          <cell r="D2561" t="str">
            <v>ﾌﾛｱｽﾀﾝﾄﾞ1.3kVA UPS 100V(5-15P)</v>
          </cell>
          <cell r="E2561" t="str">
            <v>－</v>
          </cell>
          <cell r="F2561" t="str">
            <v>－</v>
          </cell>
          <cell r="G2561" t="str">
            <v>－</v>
          </cell>
          <cell r="H2561" t="str">
            <v>－</v>
          </cell>
          <cell r="I2561">
            <v>323</v>
          </cell>
          <cell r="J2561" t="str">
            <v>－</v>
          </cell>
          <cell r="K2561">
            <v>444</v>
          </cell>
        </row>
        <row r="2562">
          <cell r="B2562" t="str">
            <v>HT-4990-FUP13B</v>
          </cell>
          <cell r="C2562" t="str">
            <v>UPS</v>
          </cell>
          <cell r="D2562" t="str">
            <v>ﾌﾛｱｽﾀﾝﾄﾞ1.3kVA UPS 200V(6-15P)</v>
          </cell>
          <cell r="E2562" t="str">
            <v>－</v>
          </cell>
          <cell r="F2562" t="str">
            <v>－</v>
          </cell>
          <cell r="G2562" t="str">
            <v>－</v>
          </cell>
          <cell r="H2562" t="str">
            <v>－</v>
          </cell>
          <cell r="I2562">
            <v>323</v>
          </cell>
          <cell r="J2562" t="str">
            <v>－</v>
          </cell>
          <cell r="K2562">
            <v>444</v>
          </cell>
        </row>
        <row r="2563">
          <cell r="B2563" t="str">
            <v>HT-F4990-RUP13A</v>
          </cell>
          <cell r="C2563" t="str">
            <v>UPS</v>
          </cell>
          <cell r="D2563" t="str">
            <v>ﾗｯｸﾏｳﾝﾄ 1.3kVA UPS 100V(L5-20P)</v>
          </cell>
          <cell r="E2563" t="str">
            <v>－</v>
          </cell>
          <cell r="F2563" t="str">
            <v>－</v>
          </cell>
          <cell r="G2563" t="str">
            <v>－</v>
          </cell>
          <cell r="H2563" t="str">
            <v>－</v>
          </cell>
          <cell r="I2563">
            <v>323</v>
          </cell>
          <cell r="J2563" t="str">
            <v>－</v>
          </cell>
          <cell r="K2563">
            <v>444</v>
          </cell>
        </row>
        <row r="2564">
          <cell r="B2564" t="str">
            <v>HT-F4990-RUP13B</v>
          </cell>
          <cell r="C2564" t="str">
            <v>UPS</v>
          </cell>
          <cell r="D2564" t="str">
            <v>ﾗｯｸﾏｳﾝﾄ 1.3kVA UPS 200V(L6-20P)</v>
          </cell>
          <cell r="E2564" t="str">
            <v>－</v>
          </cell>
          <cell r="F2564" t="str">
            <v>－</v>
          </cell>
          <cell r="G2564" t="str">
            <v>－</v>
          </cell>
          <cell r="H2564" t="str">
            <v>－</v>
          </cell>
          <cell r="I2564">
            <v>323</v>
          </cell>
          <cell r="J2564" t="str">
            <v>－</v>
          </cell>
          <cell r="K2564">
            <v>444</v>
          </cell>
        </row>
        <row r="2565">
          <cell r="B2565" t="str">
            <v>HT-F4990-RUP18A</v>
          </cell>
          <cell r="C2565" t="str">
            <v>UPS</v>
          </cell>
          <cell r="D2565" t="str">
            <v>ﾗｯｸﾏｳﾝﾄ 1.8kVA UPS 100V(L5-20P)</v>
          </cell>
          <cell r="E2565" t="str">
            <v>－</v>
          </cell>
          <cell r="F2565" t="str">
            <v>－</v>
          </cell>
          <cell r="G2565" t="str">
            <v>－</v>
          </cell>
          <cell r="H2565" t="str">
            <v>－</v>
          </cell>
          <cell r="I2565">
            <v>323</v>
          </cell>
          <cell r="J2565" t="str">
            <v>－</v>
          </cell>
          <cell r="K2565">
            <v>585</v>
          </cell>
        </row>
        <row r="2566">
          <cell r="B2566" t="str">
            <v>HT-F4990-RUP18B</v>
          </cell>
          <cell r="C2566" t="str">
            <v>UPS</v>
          </cell>
          <cell r="D2566" t="str">
            <v>ﾗｯｸﾏｳﾝﾄ 1.8kVA UPS 200V(L6-20P)</v>
          </cell>
          <cell r="E2566" t="str">
            <v>－</v>
          </cell>
          <cell r="F2566" t="str">
            <v>－</v>
          </cell>
          <cell r="G2566" t="str">
            <v>－</v>
          </cell>
          <cell r="H2566" t="str">
            <v>－</v>
          </cell>
          <cell r="I2566">
            <v>323</v>
          </cell>
          <cell r="J2566" t="str">
            <v>－</v>
          </cell>
          <cell r="K2566">
            <v>585</v>
          </cell>
        </row>
        <row r="2567">
          <cell r="B2567" t="str">
            <v>HT-F4990-RUP30B</v>
          </cell>
          <cell r="C2567" t="str">
            <v>UPS</v>
          </cell>
          <cell r="D2567" t="str">
            <v>ﾗｯｸﾏｳﾝﾄ 3.0kVA UPS 200V(L6-30P)</v>
          </cell>
          <cell r="E2567" t="str">
            <v>－</v>
          </cell>
          <cell r="F2567" t="str">
            <v>－</v>
          </cell>
          <cell r="G2567" t="str">
            <v>－</v>
          </cell>
          <cell r="H2567" t="str">
            <v>－</v>
          </cell>
          <cell r="I2567">
            <v>323</v>
          </cell>
          <cell r="J2567" t="str">
            <v>－</v>
          </cell>
          <cell r="K2567">
            <v>1139</v>
          </cell>
        </row>
        <row r="2568">
          <cell r="B2568" t="str">
            <v>HT-4990-CB11A</v>
          </cell>
          <cell r="C2568" t="str">
            <v>ｷｬﾋﾞﾈｯﾄ</v>
          </cell>
          <cell r="D2568" t="str">
            <v xml:space="preserve">1.1m ｷｬﾋﾞﾈｯﾄ(100V)            </v>
          </cell>
          <cell r="E2568" t="str">
            <v>－</v>
          </cell>
          <cell r="F2568" t="str">
            <v>－</v>
          </cell>
          <cell r="G2568" t="str">
            <v>－</v>
          </cell>
          <cell r="H2568" t="str">
            <v>－</v>
          </cell>
          <cell r="I2568">
            <v>323</v>
          </cell>
          <cell r="J2568" t="str">
            <v>－</v>
          </cell>
          <cell r="K2568">
            <v>316</v>
          </cell>
        </row>
        <row r="2569">
          <cell r="B2569" t="str">
            <v>HT-4990-CB11B</v>
          </cell>
          <cell r="C2569" t="str">
            <v>ｷｬﾋﾞﾈｯﾄ</v>
          </cell>
          <cell r="D2569" t="str">
            <v xml:space="preserve">1.1m ｷｬﾋﾞﾈｯﾄ(200V)            </v>
          </cell>
          <cell r="E2569" t="str">
            <v>－</v>
          </cell>
          <cell r="F2569" t="str">
            <v>－</v>
          </cell>
          <cell r="G2569" t="str">
            <v>－</v>
          </cell>
          <cell r="H2569" t="str">
            <v>－</v>
          </cell>
          <cell r="I2569">
            <v>323</v>
          </cell>
          <cell r="J2569" t="str">
            <v>－</v>
          </cell>
          <cell r="K2569">
            <v>316</v>
          </cell>
        </row>
        <row r="2570">
          <cell r="B2570" t="str">
            <v>HT-4990-CB16B</v>
          </cell>
          <cell r="C2570" t="str">
            <v>ｷｬﾋﾞﾈｯﾄ</v>
          </cell>
          <cell r="D2570" t="str">
            <v xml:space="preserve">1.6m ｷｬﾋﾞﾈｯﾄ(200V)            </v>
          </cell>
          <cell r="E2570" t="str">
            <v>－</v>
          </cell>
          <cell r="F2570" t="str">
            <v>－</v>
          </cell>
          <cell r="G2570" t="str">
            <v>－</v>
          </cell>
          <cell r="H2570" t="str">
            <v>－</v>
          </cell>
          <cell r="I2570">
            <v>323</v>
          </cell>
          <cell r="J2570" t="str">
            <v>－</v>
          </cell>
          <cell r="K2570">
            <v>383</v>
          </cell>
        </row>
        <row r="2571">
          <cell r="B2571" t="str">
            <v>HT-4990-PDU1A</v>
          </cell>
          <cell r="C2571" t="str">
            <v>PDU</v>
          </cell>
          <cell r="D2571" t="str">
            <v xml:space="preserve">1.1m ｷｬﾋﾞﾈｯﾄ ﾖｳ IEC320 PDU    </v>
          </cell>
          <cell r="E2571" t="str">
            <v>－</v>
          </cell>
          <cell r="F2571" t="str">
            <v>－</v>
          </cell>
          <cell r="G2571" t="str">
            <v>－</v>
          </cell>
          <cell r="H2571" t="str">
            <v>－</v>
          </cell>
          <cell r="I2571">
            <v>323</v>
          </cell>
          <cell r="J2571" t="str">
            <v>－</v>
          </cell>
          <cell r="K2571">
            <v>74</v>
          </cell>
        </row>
        <row r="2572">
          <cell r="B2572" t="str">
            <v>HT-4990-PDU1B</v>
          </cell>
          <cell r="C2572" t="str">
            <v>PDU</v>
          </cell>
          <cell r="D2572" t="str">
            <v>1.1m ｷｬﾋﾞﾈｯﾄ ﾖｳ IEC321 PDU</v>
          </cell>
          <cell r="E2572" t="str">
            <v>－</v>
          </cell>
          <cell r="F2572" t="str">
            <v>－</v>
          </cell>
          <cell r="G2572" t="str">
            <v>－</v>
          </cell>
          <cell r="H2572" t="str">
            <v>－</v>
          </cell>
          <cell r="I2572">
            <v>358</v>
          </cell>
          <cell r="J2572" t="str">
            <v>－</v>
          </cell>
          <cell r="K2572">
            <v>74</v>
          </cell>
        </row>
        <row r="2573">
          <cell r="B2573" t="str">
            <v>HT-4990-PDU1C</v>
          </cell>
          <cell r="C2573" t="str">
            <v>PDU</v>
          </cell>
          <cell r="D2573" t="str">
            <v>1.1m ｷｬﾋﾞﾈｯﾄ ﾖｳ IEC322 PDU</v>
          </cell>
          <cell r="E2573" t="str">
            <v>－</v>
          </cell>
          <cell r="F2573" t="str">
            <v>－</v>
          </cell>
          <cell r="G2573" t="str">
            <v>－</v>
          </cell>
          <cell r="H2573" t="str">
            <v>－</v>
          </cell>
          <cell r="I2573">
            <v>359</v>
          </cell>
          <cell r="J2573" t="str">
            <v>－</v>
          </cell>
          <cell r="K2573">
            <v>71</v>
          </cell>
        </row>
        <row r="2574">
          <cell r="B2574" t="str">
            <v>HT-4990-PDU6B</v>
          </cell>
          <cell r="C2574" t="str">
            <v>PDU</v>
          </cell>
          <cell r="D2574" t="str">
            <v xml:space="preserve">1.6m ｷｬﾋﾞﾈｯﾄ ﾖｳ IEC320 PDU    </v>
          </cell>
          <cell r="E2574" t="str">
            <v>－</v>
          </cell>
          <cell r="F2574" t="str">
            <v>－</v>
          </cell>
          <cell r="G2574" t="str">
            <v>－</v>
          </cell>
          <cell r="H2574" t="str">
            <v>－</v>
          </cell>
          <cell r="I2574">
            <v>323</v>
          </cell>
          <cell r="J2574" t="str">
            <v>－</v>
          </cell>
          <cell r="K2574">
            <v>74</v>
          </cell>
        </row>
        <row r="2575">
          <cell r="B2575" t="str">
            <v>HT-4990-PDU6C</v>
          </cell>
          <cell r="C2575" t="str">
            <v>PDU</v>
          </cell>
          <cell r="D2575" t="str">
            <v xml:space="preserve">1.6m ｷｬﾋﾞﾈｯﾄ ﾖｳ IEC320 PDU    </v>
          </cell>
          <cell r="E2575" t="str">
            <v>－</v>
          </cell>
          <cell r="F2575" t="str">
            <v>－</v>
          </cell>
          <cell r="G2575" t="str">
            <v>－</v>
          </cell>
          <cell r="H2575" t="str">
            <v>－</v>
          </cell>
          <cell r="I2575">
            <v>323</v>
          </cell>
          <cell r="J2575" t="str">
            <v>－</v>
          </cell>
          <cell r="K2575">
            <v>71</v>
          </cell>
        </row>
        <row r="2576">
          <cell r="B2576" t="str">
            <v>HT-4990-PDU6D</v>
          </cell>
          <cell r="C2576" t="str">
            <v>PDU</v>
          </cell>
          <cell r="D2576" t="str">
            <v xml:space="preserve">1.6m ｷｬﾋﾞﾈｯﾄ ﾖｳ L6-30P PDU    </v>
          </cell>
          <cell r="E2576" t="str">
            <v>－</v>
          </cell>
          <cell r="F2576" t="str">
            <v>－</v>
          </cell>
          <cell r="G2576" t="str">
            <v>－</v>
          </cell>
          <cell r="H2576" t="str">
            <v>－</v>
          </cell>
          <cell r="I2576">
            <v>323</v>
          </cell>
          <cell r="J2576" t="str">
            <v>－</v>
          </cell>
          <cell r="K2576">
            <v>71</v>
          </cell>
        </row>
        <row r="2577">
          <cell r="B2577" t="str">
            <v>HT-F4990-RMKE</v>
          </cell>
          <cell r="C2577" t="str">
            <v>ﾗｯｸﾏｳﾝﾄｷｯﾄ</v>
          </cell>
          <cell r="D2577" t="str">
            <v xml:space="preserve">VEｸﾗｽ ｻｰﾊﾞ ﾗｯｸﾏｳﾝﾄ ｷｯﾄ        </v>
          </cell>
          <cell r="E2577" t="str">
            <v>－</v>
          </cell>
          <cell r="F2577" t="str">
            <v>－</v>
          </cell>
          <cell r="G2577" t="str">
            <v>－</v>
          </cell>
          <cell r="H2577" t="str">
            <v>－</v>
          </cell>
          <cell r="I2577">
            <v>323</v>
          </cell>
          <cell r="J2577" t="str">
            <v>－</v>
          </cell>
          <cell r="K2577">
            <v>41</v>
          </cell>
        </row>
        <row r="2578">
          <cell r="B2578" t="str">
            <v>HT-F4990-RMKK</v>
          </cell>
          <cell r="C2578" t="str">
            <v>ﾗｯｸﾏｳﾝﾄｷｯﾄ</v>
          </cell>
          <cell r="D2578" t="str">
            <v xml:space="preserve">VRｸﾗｽ ｻｰﾊﾞ ﾗｯｸﾏｳﾝﾄ ｷｯﾄ        </v>
          </cell>
          <cell r="E2578" t="str">
            <v>－</v>
          </cell>
          <cell r="F2578" t="str">
            <v>－</v>
          </cell>
          <cell r="G2578" t="str">
            <v>－</v>
          </cell>
          <cell r="H2578" t="str">
            <v>－</v>
          </cell>
          <cell r="I2578">
            <v>323</v>
          </cell>
          <cell r="J2578" t="str">
            <v>－</v>
          </cell>
          <cell r="K2578">
            <v>145</v>
          </cell>
        </row>
        <row r="2579">
          <cell r="B2579" t="str">
            <v>HT-F4990-BST</v>
          </cell>
          <cell r="C2579" t="str">
            <v>ﾊﾞﾗｽﾄｷｯﾄ</v>
          </cell>
          <cell r="D2579" t="str">
            <v xml:space="preserve">転倒防止用 ﾊﾞﾗｽﾄｷｯﾄ           </v>
          </cell>
          <cell r="E2579" t="str">
            <v>－</v>
          </cell>
          <cell r="F2579" t="str">
            <v>－</v>
          </cell>
          <cell r="G2579" t="str">
            <v>－</v>
          </cell>
          <cell r="H2579" t="str">
            <v>－</v>
          </cell>
          <cell r="I2579">
            <v>323</v>
          </cell>
          <cell r="J2579" t="str">
            <v>－</v>
          </cell>
          <cell r="K2579">
            <v>18</v>
          </cell>
        </row>
        <row r="2580">
          <cell r="B2580" t="str">
            <v>HT-F4990-FPNL</v>
          </cell>
          <cell r="C2580" t="str">
            <v>ﾌｨﾗｰﾊﾟﾈﾙ</v>
          </cell>
          <cell r="D2580" t="str">
            <v xml:space="preserve">ﾗｯｸﾏｳﾝﾄ ﾌｨﾗｰﾊﾟﾈﾙ              </v>
          </cell>
          <cell r="E2580" t="str">
            <v>－</v>
          </cell>
          <cell r="F2580" t="str">
            <v>－</v>
          </cell>
          <cell r="G2580" t="str">
            <v>－</v>
          </cell>
          <cell r="H2580" t="str">
            <v>－</v>
          </cell>
          <cell r="I2580">
            <v>323</v>
          </cell>
          <cell r="J2580" t="str">
            <v>－</v>
          </cell>
          <cell r="K2580">
            <v>12</v>
          </cell>
        </row>
        <row r="2581">
          <cell r="B2581" t="str">
            <v>HT-F4990-RMM</v>
          </cell>
          <cell r="C2581" t="str">
            <v>MDPﾗｯｷﾝｸﾞｷｯﾄ</v>
          </cell>
          <cell r="D2581" t="str">
            <v>ﾓﾃﾞﾑ･ﾃﾞｨｽﾄﾘﾋﾞｭｰｼｮﾝﾊﾟﾈﾙ･ﾗｯｷﾝｸﾞｷｯﾄ</v>
          </cell>
          <cell r="E2581" t="str">
            <v>－</v>
          </cell>
          <cell r="F2581" t="str">
            <v>－</v>
          </cell>
          <cell r="G2581" t="str">
            <v>－</v>
          </cell>
          <cell r="H2581" t="str">
            <v>－</v>
          </cell>
          <cell r="I2581">
            <v>323</v>
          </cell>
          <cell r="J2581" t="str">
            <v>－</v>
          </cell>
          <cell r="K2581">
            <v>61</v>
          </cell>
        </row>
        <row r="2582">
          <cell r="B2582" t="str">
            <v>HT-F4990-RMA</v>
          </cell>
          <cell r="C2582" t="str">
            <v>ADPﾗｯｷﾝｸﾞｷｯﾄ</v>
          </cell>
          <cell r="D2582" t="str">
            <v xml:space="preserve">ADP用 ﾗｯｸﾏｳﾝﾄｷｯﾄ              </v>
          </cell>
          <cell r="E2582" t="str">
            <v>－</v>
          </cell>
          <cell r="F2582" t="str">
            <v>－</v>
          </cell>
          <cell r="G2582" t="str">
            <v>－</v>
          </cell>
          <cell r="H2582" t="str">
            <v>－</v>
          </cell>
          <cell r="I2582">
            <v>323</v>
          </cell>
          <cell r="J2582" t="str">
            <v>－</v>
          </cell>
          <cell r="K2582">
            <v>17</v>
          </cell>
        </row>
        <row r="2583">
          <cell r="B2583" t="str">
            <v>HT-F4990-FDR16</v>
          </cell>
          <cell r="C2583" t="str">
            <v>ｾﾞﾝﾒﾝﾄﾞｱ</v>
          </cell>
          <cell r="D2583" t="str">
            <v xml:space="preserve">前面ﾄﾞｱ追加 (1.6m)            </v>
          </cell>
          <cell r="E2583" t="str">
            <v>－</v>
          </cell>
          <cell r="F2583" t="str">
            <v>－</v>
          </cell>
          <cell r="G2583" t="str">
            <v>－</v>
          </cell>
          <cell r="H2583" t="str">
            <v>－</v>
          </cell>
          <cell r="I2583">
            <v>323</v>
          </cell>
          <cell r="J2583" t="str">
            <v>－</v>
          </cell>
          <cell r="K2583">
            <v>31</v>
          </cell>
        </row>
        <row r="2584">
          <cell r="B2584" t="str">
            <v>HT-F4990-FDR11</v>
          </cell>
          <cell r="C2584" t="str">
            <v>ｾﾞﾝﾒﾝﾄﾞｱ</v>
          </cell>
          <cell r="D2584" t="str">
            <v xml:space="preserve">前面ﾄﾞｱ追加 (1.1m)            </v>
          </cell>
          <cell r="E2584" t="str">
            <v>－</v>
          </cell>
          <cell r="F2584" t="str">
            <v>－</v>
          </cell>
          <cell r="G2584" t="str">
            <v>－</v>
          </cell>
          <cell r="H2584" t="str">
            <v>－</v>
          </cell>
          <cell r="I2584">
            <v>323</v>
          </cell>
          <cell r="J2584" t="str">
            <v>－</v>
          </cell>
          <cell r="K2584">
            <v>31</v>
          </cell>
        </row>
        <row r="2585">
          <cell r="B2585" t="str">
            <v>HT-4990-GRM17</v>
          </cell>
          <cell r="C2585" t="str">
            <v>ﾓﾆﾀ</v>
          </cell>
          <cell r="D2585" t="str">
            <v>17'ｶﾗｰ ﾓﾆﾀ 1024x768 PS2/KB &amp; ﾏｳｽ</v>
          </cell>
          <cell r="E2585" t="str">
            <v>－</v>
          </cell>
          <cell r="F2585" t="str">
            <v>－</v>
          </cell>
          <cell r="G2585" t="str">
            <v>－</v>
          </cell>
          <cell r="H2585" t="str">
            <v>－</v>
          </cell>
          <cell r="I2585">
            <v>323</v>
          </cell>
          <cell r="J2585" t="str">
            <v>－</v>
          </cell>
          <cell r="K2585">
            <v>162</v>
          </cell>
        </row>
        <row r="2586">
          <cell r="B2586" t="str">
            <v>HT-4990-DTP101</v>
          </cell>
          <cell r="C2586" t="str">
            <v>DTP</v>
          </cell>
          <cell r="D2586" t="str">
            <v xml:space="preserve">8ﾎﾟｰﾄ･ﾓﾃﾞﾑ配電ﾊﾟﾈﾙ            </v>
          </cell>
          <cell r="E2586" t="str">
            <v>－</v>
          </cell>
          <cell r="F2586" t="str">
            <v>－</v>
          </cell>
          <cell r="G2586" t="str">
            <v>－</v>
          </cell>
          <cell r="H2586" t="str">
            <v>－</v>
          </cell>
          <cell r="I2586">
            <v>323</v>
          </cell>
          <cell r="J2586" t="str">
            <v>－</v>
          </cell>
          <cell r="K2586">
            <v>72</v>
          </cell>
        </row>
        <row r="2587">
          <cell r="B2587" t="str">
            <v>HT-4990-DTP102</v>
          </cell>
          <cell r="C2587" t="str">
            <v>DTP</v>
          </cell>
          <cell r="D2587" t="str">
            <v xml:space="preserve">8ﾎﾟｰﾄ直接接続配電ﾊﾟﾈﾙ         </v>
          </cell>
          <cell r="E2587" t="str">
            <v>－</v>
          </cell>
          <cell r="F2587" t="str">
            <v>－</v>
          </cell>
          <cell r="G2587" t="str">
            <v>－</v>
          </cell>
          <cell r="H2587" t="str">
            <v>－</v>
          </cell>
          <cell r="I2587">
            <v>323</v>
          </cell>
          <cell r="J2587" t="str">
            <v>－</v>
          </cell>
          <cell r="K2587">
            <v>37</v>
          </cell>
        </row>
        <row r="2588">
          <cell r="B2588" t="str">
            <v>HT-4990-DTP103</v>
          </cell>
          <cell r="C2588" t="str">
            <v>DTP</v>
          </cell>
          <cell r="D2588" t="str">
            <v xml:space="preserve">24ﾎﾟｰﾄ直接接続配電ﾊﾟﾈﾙ        </v>
          </cell>
          <cell r="E2588" t="str">
            <v>－</v>
          </cell>
          <cell r="F2588" t="str">
            <v>－</v>
          </cell>
          <cell r="G2588" t="str">
            <v>－</v>
          </cell>
          <cell r="H2588" t="str">
            <v>－</v>
          </cell>
          <cell r="I2588">
            <v>323</v>
          </cell>
          <cell r="J2588" t="str">
            <v>－</v>
          </cell>
          <cell r="K2588">
            <v>72</v>
          </cell>
        </row>
        <row r="2589">
          <cell r="B2589" t="str">
            <v>HT-4990-DTP107</v>
          </cell>
          <cell r="C2589" t="str">
            <v>DTP</v>
          </cell>
          <cell r="D2589" t="str">
            <v xml:space="preserve">ﾓﾃﾞﾑ配電ﾊﾟﾈﾙ接続ｹｰﾌﾞﾙ         </v>
          </cell>
          <cell r="E2589" t="str">
            <v>－</v>
          </cell>
          <cell r="F2589" t="str">
            <v>－</v>
          </cell>
          <cell r="G2589" t="str">
            <v>－</v>
          </cell>
          <cell r="H2589" t="str">
            <v>－</v>
          </cell>
          <cell r="I2589">
            <v>323</v>
          </cell>
          <cell r="J2589" t="str">
            <v>－</v>
          </cell>
          <cell r="K2589">
            <v>16</v>
          </cell>
        </row>
        <row r="2590">
          <cell r="B2590" t="str">
            <v>HT-4990-DTP104</v>
          </cell>
          <cell r="C2590" t="str">
            <v>DTP</v>
          </cell>
          <cell r="D2590" t="str">
            <v xml:space="preserve">8ﾎﾟｰﾄ･ﾏﾙﾁﾎﾟｰﾄｹｰﾌﾞﾙ(3ﾋﾟﾝ･ｺﾈｸﾀ) </v>
          </cell>
          <cell r="E2590" t="str">
            <v>－</v>
          </cell>
          <cell r="F2590" t="str">
            <v>－</v>
          </cell>
          <cell r="G2590" t="str">
            <v>－</v>
          </cell>
          <cell r="H2590" t="str">
            <v>－</v>
          </cell>
          <cell r="I2590">
            <v>323</v>
          </cell>
          <cell r="J2590" t="str">
            <v>－</v>
          </cell>
          <cell r="K2590">
            <v>37</v>
          </cell>
        </row>
        <row r="2591">
          <cell r="B2591" t="str">
            <v>HT-4990-CLR355D</v>
          </cell>
          <cell r="C2591" t="str">
            <v>RS-232Cｹｰﾌﾞﾙ</v>
          </cell>
          <cell r="D2591" t="str">
            <v xml:space="preserve">RS-232-C 延長ｽﾄﾚｰﾄ ｹｰﾌﾞﾙ 3.0m </v>
          </cell>
          <cell r="E2591" t="str">
            <v>－</v>
          </cell>
          <cell r="F2591" t="str">
            <v>－</v>
          </cell>
          <cell r="G2591" t="str">
            <v>－</v>
          </cell>
          <cell r="H2591" t="str">
            <v>－</v>
          </cell>
          <cell r="I2591">
            <v>323</v>
          </cell>
          <cell r="J2591" t="str">
            <v>－</v>
          </cell>
          <cell r="K2591">
            <v>12</v>
          </cell>
        </row>
        <row r="2592">
          <cell r="B2592" t="str">
            <v>HT-4990-CLR391A</v>
          </cell>
          <cell r="C2592" t="str">
            <v>RS-233Cｹｰﾌﾞﾙ</v>
          </cell>
          <cell r="D2592" t="str">
            <v xml:space="preserve">RS-232-C 延長ｽﾄﾚｰﾄ ｹｰﾌﾞﾙ 5.0m </v>
          </cell>
          <cell r="E2592" t="str">
            <v>－</v>
          </cell>
          <cell r="F2592" t="str">
            <v>－</v>
          </cell>
          <cell r="G2592" t="str">
            <v>－</v>
          </cell>
          <cell r="H2592" t="str">
            <v>－</v>
          </cell>
          <cell r="I2592">
            <v>323</v>
          </cell>
          <cell r="J2592" t="str">
            <v>－</v>
          </cell>
          <cell r="K2592">
            <v>12</v>
          </cell>
        </row>
        <row r="2593">
          <cell r="B2593" t="str">
            <v>HT-4990-CLR391B</v>
          </cell>
          <cell r="C2593" t="str">
            <v>RS-234Cｹｰﾌﾞﾙ</v>
          </cell>
          <cell r="D2593" t="str">
            <v xml:space="preserve">RS-232-C 延長ｽﾄﾚｰﾄ ｹｰﾌﾞﾙ10.0m </v>
          </cell>
          <cell r="E2593" t="str">
            <v>－</v>
          </cell>
          <cell r="F2593" t="str">
            <v>－</v>
          </cell>
          <cell r="G2593" t="str">
            <v>－</v>
          </cell>
          <cell r="H2593" t="str">
            <v>－</v>
          </cell>
          <cell r="I2593">
            <v>323</v>
          </cell>
          <cell r="J2593" t="str">
            <v>－</v>
          </cell>
          <cell r="K2593">
            <v>14</v>
          </cell>
        </row>
        <row r="2594">
          <cell r="B2594" t="str">
            <v>HT-4990-CLR234A</v>
          </cell>
          <cell r="C2594" t="str">
            <v xml:space="preserve">ﾓﾃﾞﾑ ｹｰﾌﾞﾙ                    </v>
          </cell>
          <cell r="D2594" t="str">
            <v xml:space="preserve">ﾓﾃﾞﾑ ｹｰﾌﾞﾙ                    </v>
          </cell>
          <cell r="E2594" t="str">
            <v>－</v>
          </cell>
          <cell r="F2594" t="str">
            <v>－</v>
          </cell>
          <cell r="G2594" t="str">
            <v>－</v>
          </cell>
          <cell r="H2594" t="str">
            <v>－</v>
          </cell>
          <cell r="I2594">
            <v>323</v>
          </cell>
          <cell r="J2594" t="str">
            <v>－</v>
          </cell>
          <cell r="K2594">
            <v>15</v>
          </cell>
        </row>
        <row r="2595">
          <cell r="B2595" t="str">
            <v>HT-4990-CLR242C</v>
          </cell>
          <cell r="C2595" t="str">
            <v xml:space="preserve">ﾏﾙﾁﾌﾟﾚｸｻ ｹｰﾌﾞﾙ                </v>
          </cell>
          <cell r="D2595" t="str">
            <v xml:space="preserve">ﾏﾙﾁﾌﾟﾚｸｻ ｹｰﾌﾞﾙ                </v>
          </cell>
          <cell r="E2595" t="str">
            <v>－</v>
          </cell>
          <cell r="F2595" t="str">
            <v>－</v>
          </cell>
          <cell r="G2595" t="str">
            <v>－</v>
          </cell>
          <cell r="H2595" t="str">
            <v>－</v>
          </cell>
          <cell r="I2595">
            <v>323</v>
          </cell>
          <cell r="J2595" t="str">
            <v>－</v>
          </cell>
          <cell r="K2595">
            <v>18</v>
          </cell>
        </row>
        <row r="2596">
          <cell r="B2596" t="str">
            <v>HT-4990-CLR242G</v>
          </cell>
          <cell r="C2596" t="str">
            <v>RS-232Cｹｰﾌﾞﾙ</v>
          </cell>
          <cell r="D2596" t="str">
            <v>RS-232C ｸﾛｽ   ｹｰﾌﾞﾙ 5.0m 25ｵｽ-25ｵｽ</v>
          </cell>
          <cell r="E2596" t="str">
            <v>－</v>
          </cell>
          <cell r="F2596" t="str">
            <v>－</v>
          </cell>
          <cell r="G2596" t="str">
            <v>－</v>
          </cell>
          <cell r="H2596" t="str">
            <v>－</v>
          </cell>
          <cell r="I2596">
            <v>323</v>
          </cell>
          <cell r="J2596" t="str">
            <v>－</v>
          </cell>
          <cell r="K2596">
            <v>12</v>
          </cell>
        </row>
        <row r="2597">
          <cell r="B2597" t="str">
            <v>HT-4990-CLR242M</v>
          </cell>
          <cell r="C2597" t="str">
            <v>RS-233Cｹｰﾌﾞﾙ</v>
          </cell>
          <cell r="D2597" t="str">
            <v>RS-232C ｽﾄﾚｰﾄ ｹｰﾌﾞﾙ 5.0m 25ｵｽ-25ｵｽ</v>
          </cell>
          <cell r="E2597" t="str">
            <v>－</v>
          </cell>
          <cell r="F2597" t="str">
            <v>－</v>
          </cell>
          <cell r="G2597" t="str">
            <v>－</v>
          </cell>
          <cell r="H2597" t="str">
            <v>－</v>
          </cell>
          <cell r="I2597">
            <v>323</v>
          </cell>
          <cell r="J2597" t="str">
            <v>－</v>
          </cell>
          <cell r="K2597">
            <v>12</v>
          </cell>
        </row>
        <row r="2598">
          <cell r="B2598" t="str">
            <v>HT-4990-CLP950A</v>
          </cell>
          <cell r="C2598" t="str">
            <v>ﾌﾟﾘﾝﾀｹｰﾌﾞﾙ</v>
          </cell>
          <cell r="D2598" t="str">
            <v xml:space="preserve">ﾌﾟﾘﾝﾀ(ｾﾝﾄﾛﾆｸｽ) ｹｰﾌﾞﾙ 2.0m     </v>
          </cell>
          <cell r="E2598" t="str">
            <v>－</v>
          </cell>
          <cell r="F2598" t="str">
            <v>－</v>
          </cell>
          <cell r="G2598" t="str">
            <v>－</v>
          </cell>
          <cell r="H2598" t="str">
            <v>－</v>
          </cell>
          <cell r="I2598">
            <v>323</v>
          </cell>
          <cell r="J2598" t="str">
            <v>－</v>
          </cell>
          <cell r="K2598">
            <v>4.3</v>
          </cell>
        </row>
        <row r="2599">
          <cell r="B2599" t="str">
            <v>HT-4990-CLW1652</v>
          </cell>
          <cell r="C2599" t="str">
            <v>ﾃﾞﾝｹﾞﾝｹｰﾌﾞﾙ</v>
          </cell>
          <cell r="D2599" t="str">
            <v xml:space="preserve">IEC320 ﾃﾞﾝｹﾞﾝｹｰﾌﾞﾙ(2.3m)      </v>
          </cell>
          <cell r="E2599" t="str">
            <v>－</v>
          </cell>
          <cell r="F2599" t="str">
            <v>－</v>
          </cell>
          <cell r="G2599" t="str">
            <v>－</v>
          </cell>
          <cell r="H2599" t="str">
            <v>－</v>
          </cell>
          <cell r="I2599">
            <v>323</v>
          </cell>
          <cell r="J2599" t="str">
            <v>－</v>
          </cell>
          <cell r="K2599">
            <v>3.7</v>
          </cell>
        </row>
        <row r="2600">
          <cell r="B2600" t="str">
            <v>HT-4990-CLW1860</v>
          </cell>
          <cell r="C2600" t="str">
            <v>ﾃﾞﾝｹﾞﾝｹｰﾌﾞﾙ</v>
          </cell>
          <cell r="D2600" t="str">
            <v xml:space="preserve">IEC320 ﾃﾞﾝｹﾞﾝｹｰﾌﾞﾙ(1.5m)      </v>
          </cell>
          <cell r="E2600" t="str">
            <v>－</v>
          </cell>
          <cell r="F2600" t="str">
            <v>－</v>
          </cell>
          <cell r="G2600" t="str">
            <v>－</v>
          </cell>
          <cell r="H2600" t="str">
            <v>－</v>
          </cell>
          <cell r="I2600">
            <v>323</v>
          </cell>
          <cell r="J2600" t="str">
            <v>－</v>
          </cell>
          <cell r="K2600">
            <v>2.4</v>
          </cell>
        </row>
        <row r="2601">
          <cell r="B2601" t="str">
            <v>HT-4990-CLW1900</v>
          </cell>
          <cell r="C2601" t="str">
            <v>ﾃﾞﾝｹﾞﾝｹｰﾌﾞﾙ</v>
          </cell>
          <cell r="D2601" t="str">
            <v xml:space="preserve">IEC320ﾃﾞﾝｹﾞﾝ ｹｰﾌﾞﾙ(0.75m)     </v>
          </cell>
          <cell r="E2601" t="str">
            <v>－</v>
          </cell>
          <cell r="F2601" t="str">
            <v>－</v>
          </cell>
          <cell r="G2601" t="str">
            <v>－</v>
          </cell>
          <cell r="H2601" t="str">
            <v>－</v>
          </cell>
          <cell r="I2601">
            <v>323</v>
          </cell>
          <cell r="J2601" t="str">
            <v>－</v>
          </cell>
          <cell r="K2601">
            <v>2.2000000000000002</v>
          </cell>
        </row>
        <row r="2602">
          <cell r="B2602" t="str">
            <v>HT-4990-CLW196A</v>
          </cell>
          <cell r="C2602" t="str">
            <v>ﾃﾞﾝｹﾞﾝｹｰﾌﾞﾙ</v>
          </cell>
          <cell r="D2602" t="str">
            <v>UPS-ｺﾝｿｰﾙ IEC320ﾃﾞﾝｹﾞﾝ ｺｰﾄﾞ(5m)</v>
          </cell>
          <cell r="E2602" t="str">
            <v>－</v>
          </cell>
          <cell r="F2602" t="str">
            <v>－</v>
          </cell>
          <cell r="G2602" t="str">
            <v>－</v>
          </cell>
          <cell r="H2602" t="str">
            <v>－</v>
          </cell>
          <cell r="I2602">
            <v>323</v>
          </cell>
          <cell r="J2602" t="str">
            <v>－</v>
          </cell>
          <cell r="K2602">
            <v>8</v>
          </cell>
        </row>
        <row r="2603">
          <cell r="B2603" t="str">
            <v>HT-4990-CLS222A</v>
          </cell>
          <cell r="C2603" t="str">
            <v>SCSIｹｰﾌﾞﾙ</v>
          </cell>
          <cell r="D2603" t="str">
            <v xml:space="preserve">SCSIｹｰﾌﾞﾙ ﾃｲﾐﾂﾊﾞﾈ 50ﾋﾟﾝ ｵｽｰｵｽ </v>
          </cell>
          <cell r="E2603" t="str">
            <v>－</v>
          </cell>
          <cell r="F2603" t="str">
            <v>－</v>
          </cell>
          <cell r="G2603" t="str">
            <v>－</v>
          </cell>
          <cell r="H2603" t="str">
            <v>－</v>
          </cell>
          <cell r="I2603">
            <v>323</v>
          </cell>
          <cell r="J2603" t="str">
            <v>－</v>
          </cell>
          <cell r="K2603">
            <v>7.5</v>
          </cell>
        </row>
        <row r="2604">
          <cell r="B2604" t="str">
            <v>HT-4990-CLS222B</v>
          </cell>
          <cell r="C2604" t="str">
            <v>SCSIｹｰﾌﾞﾙ</v>
          </cell>
          <cell r="D2604" t="str">
            <v xml:space="preserve">SCSIｹｰﾌﾞﾙ ﾃｲﾐﾂﾊﾞﾈ 50ﾋﾟﾝ ｵｽｰｵｽ </v>
          </cell>
          <cell r="E2604" t="str">
            <v>－</v>
          </cell>
          <cell r="F2604" t="str">
            <v>－</v>
          </cell>
          <cell r="G2604" t="str">
            <v>－</v>
          </cell>
          <cell r="H2604" t="str">
            <v>－</v>
          </cell>
          <cell r="I2604">
            <v>323</v>
          </cell>
          <cell r="J2604" t="str">
            <v>－</v>
          </cell>
          <cell r="K2604">
            <v>9</v>
          </cell>
        </row>
        <row r="2605">
          <cell r="B2605" t="str">
            <v>HT-4990-CLS222C</v>
          </cell>
          <cell r="C2605" t="str">
            <v>SCSIｹｰﾌﾞﾙ</v>
          </cell>
          <cell r="D2605" t="str">
            <v xml:space="preserve">SCSIｹｰﾌﾞﾙ ﾃｲﾐﾂﾊﾞﾈ 50ﾋﾟﾝ ｵｽｰｵｽ </v>
          </cell>
          <cell r="E2605" t="str">
            <v>－</v>
          </cell>
          <cell r="F2605" t="str">
            <v>－</v>
          </cell>
          <cell r="G2605" t="str">
            <v>－</v>
          </cell>
          <cell r="H2605" t="str">
            <v>－</v>
          </cell>
          <cell r="I2605">
            <v>323</v>
          </cell>
          <cell r="J2605" t="str">
            <v>－</v>
          </cell>
          <cell r="K2605">
            <v>9</v>
          </cell>
        </row>
        <row r="2606">
          <cell r="B2606" t="str">
            <v>HT-4990-CLS222D</v>
          </cell>
          <cell r="C2606" t="str">
            <v>SCSIｹｰﾌﾞﾙ</v>
          </cell>
          <cell r="D2606" t="str">
            <v>SCSIｹｰﾌﾞﾙ ﾃｲﾐﾂﾊﾞﾈ 50ﾋﾟﾝ 延長ｹｰﾌﾞﾙ</v>
          </cell>
          <cell r="E2606" t="str">
            <v>－</v>
          </cell>
          <cell r="F2606" t="str">
            <v>－</v>
          </cell>
          <cell r="G2606" t="str">
            <v>－</v>
          </cell>
          <cell r="H2606" t="str">
            <v>－</v>
          </cell>
          <cell r="I2606">
            <v>323</v>
          </cell>
          <cell r="J2606" t="str">
            <v>－</v>
          </cell>
          <cell r="K2606">
            <v>9</v>
          </cell>
        </row>
        <row r="2607">
          <cell r="B2607" t="str">
            <v>HT-4990-CLS900A</v>
          </cell>
          <cell r="C2607" t="str">
            <v>SCSIｹｰﾌﾞﾙ</v>
          </cell>
          <cell r="D2607" t="str">
            <v>SCSIｹｰﾌﾞﾙ ﾃｲﾐﾂﾊﾞﾈ 50ﾋﾟﾝ 延長ｹｰﾌﾞﾙ</v>
          </cell>
          <cell r="E2607" t="str">
            <v>－</v>
          </cell>
          <cell r="F2607" t="str">
            <v>－</v>
          </cell>
          <cell r="G2607" t="str">
            <v>－</v>
          </cell>
          <cell r="H2607" t="str">
            <v>－</v>
          </cell>
          <cell r="I2607">
            <v>323</v>
          </cell>
          <cell r="J2607" t="str">
            <v>－</v>
          </cell>
          <cell r="K2607">
            <v>16</v>
          </cell>
        </row>
        <row r="2608">
          <cell r="B2608" t="str">
            <v>HT-4990-CLS2291</v>
          </cell>
          <cell r="C2608" t="str">
            <v>SCSIｹｰﾌﾞﾙ</v>
          </cell>
          <cell r="D2608" t="str">
            <v xml:space="preserve">SCSIﾃｲﾐﾂ 50ﾋﾟﾝ ﾀｰﾐﾈｰﾀ         </v>
          </cell>
          <cell r="E2608" t="str">
            <v>－</v>
          </cell>
          <cell r="F2608" t="str">
            <v>－</v>
          </cell>
          <cell r="G2608" t="str">
            <v>－</v>
          </cell>
          <cell r="H2608" t="str">
            <v>－</v>
          </cell>
          <cell r="I2608">
            <v>323</v>
          </cell>
          <cell r="J2608" t="str">
            <v>－</v>
          </cell>
          <cell r="K2608">
            <v>6.5</v>
          </cell>
        </row>
        <row r="2609">
          <cell r="B2609" t="str">
            <v>HT-4990-CLS955A</v>
          </cell>
          <cell r="C2609" t="str">
            <v>SCSIｹｰﾌﾞﾙ</v>
          </cell>
          <cell r="D2609" t="str">
            <v xml:space="preserve">SCSIｹｰﾌﾞﾙ ｺｳﾐﾂﾈｼﾞ 50ﾋﾟﾝ ｵｽｰｵｽ </v>
          </cell>
          <cell r="E2609" t="str">
            <v>－</v>
          </cell>
          <cell r="F2609" t="str">
            <v>－</v>
          </cell>
          <cell r="G2609" t="str">
            <v>－</v>
          </cell>
          <cell r="H2609" t="str">
            <v>－</v>
          </cell>
          <cell r="I2609">
            <v>323</v>
          </cell>
          <cell r="J2609" t="str">
            <v>－</v>
          </cell>
          <cell r="K2609">
            <v>13</v>
          </cell>
        </row>
        <row r="2610">
          <cell r="B2610" t="str">
            <v>HT-4990-CLS908A</v>
          </cell>
          <cell r="C2610" t="str">
            <v>SCSIｹｰﾌﾞﾙ</v>
          </cell>
          <cell r="D2610" t="str">
            <v xml:space="preserve">SCSIｹｰﾌﾞﾙ ｺｳﾐﾂﾈｼﾞ 50ﾋﾟﾝ ｵｽｰｵｽ </v>
          </cell>
          <cell r="E2610" t="str">
            <v>－</v>
          </cell>
          <cell r="F2610" t="str">
            <v>－</v>
          </cell>
          <cell r="G2610" t="str">
            <v>－</v>
          </cell>
          <cell r="H2610" t="str">
            <v>－</v>
          </cell>
          <cell r="I2610">
            <v>323</v>
          </cell>
          <cell r="J2610" t="str">
            <v>－</v>
          </cell>
          <cell r="K2610">
            <v>15</v>
          </cell>
        </row>
        <row r="2611">
          <cell r="B2611" t="str">
            <v>HT-4990-CLS956A</v>
          </cell>
          <cell r="C2611" t="str">
            <v>SCSIｹｰﾌﾞﾙ</v>
          </cell>
          <cell r="D2611" t="str">
            <v xml:space="preserve">SCSIｹｰﾌﾞﾙ ｺｳﾐﾂﾈｼﾞ 50ﾋﾟﾝ ｵｽｰｵｽ </v>
          </cell>
          <cell r="E2611" t="str">
            <v>－</v>
          </cell>
          <cell r="F2611" t="str">
            <v>－</v>
          </cell>
          <cell r="G2611" t="str">
            <v>－</v>
          </cell>
          <cell r="H2611" t="str">
            <v>－</v>
          </cell>
          <cell r="I2611">
            <v>323</v>
          </cell>
          <cell r="J2611" t="str">
            <v>－</v>
          </cell>
          <cell r="K2611">
            <v>15</v>
          </cell>
        </row>
        <row r="2612">
          <cell r="B2612" t="str">
            <v>HT-4990-CLS957A</v>
          </cell>
          <cell r="C2612" t="str">
            <v>SCSIｹｰﾌﾞﾙ</v>
          </cell>
          <cell r="D2612" t="str">
            <v xml:space="preserve">SCSIｹｰﾌﾞﾙ ｺｳﾐﾂﾈｼﾞ 50ﾋﾟﾝ ｵｽｰｵｽ </v>
          </cell>
          <cell r="E2612" t="str">
            <v>－</v>
          </cell>
          <cell r="F2612" t="str">
            <v>－</v>
          </cell>
          <cell r="G2612" t="str">
            <v>－</v>
          </cell>
          <cell r="H2612" t="str">
            <v>－</v>
          </cell>
          <cell r="I2612">
            <v>323</v>
          </cell>
          <cell r="J2612" t="str">
            <v>－</v>
          </cell>
          <cell r="K2612">
            <v>16</v>
          </cell>
        </row>
        <row r="2613">
          <cell r="B2613" t="str">
            <v>HT-4990-CLS958A</v>
          </cell>
          <cell r="C2613" t="str">
            <v>SCSIｹｰﾌﾞﾙ</v>
          </cell>
          <cell r="D2613" t="str">
            <v xml:space="preserve">SCSIｹｰﾌﾞﾙ ｺｳﾐﾂﾈｼﾞ 50ﾋﾟﾝ ｵｽｰｵｽ </v>
          </cell>
          <cell r="E2613" t="str">
            <v>－</v>
          </cell>
          <cell r="F2613" t="str">
            <v>－</v>
          </cell>
          <cell r="G2613" t="str">
            <v>－</v>
          </cell>
          <cell r="H2613" t="str">
            <v>－</v>
          </cell>
          <cell r="I2613">
            <v>323</v>
          </cell>
          <cell r="J2613" t="str">
            <v>－</v>
          </cell>
          <cell r="K2613">
            <v>21</v>
          </cell>
        </row>
        <row r="2614">
          <cell r="B2614" t="str">
            <v>HT-4990-CLS904A</v>
          </cell>
          <cell r="C2614" t="str">
            <v>SCSIｹｰﾌﾞﾙ</v>
          </cell>
          <cell r="D2614" t="str">
            <v xml:space="preserve">SCSIｺｳﾐﾂ 50ﾋﾟﾝ ﾀｰﾐﾈｰﾀ         </v>
          </cell>
          <cell r="E2614" t="str">
            <v>－</v>
          </cell>
          <cell r="F2614" t="str">
            <v>－</v>
          </cell>
          <cell r="G2614" t="str">
            <v>－</v>
          </cell>
          <cell r="H2614" t="str">
            <v>－</v>
          </cell>
          <cell r="I2614">
            <v>323</v>
          </cell>
          <cell r="J2614" t="str">
            <v>－</v>
          </cell>
          <cell r="K2614">
            <v>7.2</v>
          </cell>
        </row>
        <row r="2615">
          <cell r="B2615" t="str">
            <v>HT-4990-CLS2296</v>
          </cell>
          <cell r="C2615" t="str">
            <v>SCSIｹｰﾌﾞﾙ</v>
          </cell>
          <cell r="D2615" t="str">
            <v>SCSI ｹｰﾌﾞﾙ(0.9m) ﾃｲﾐﾂﾊﾞﾈ-ｺｳﾐﾂﾈｼﾞ</v>
          </cell>
          <cell r="E2615" t="str">
            <v>－</v>
          </cell>
          <cell r="F2615" t="str">
            <v>－</v>
          </cell>
          <cell r="G2615" t="str">
            <v>－</v>
          </cell>
          <cell r="H2615" t="str">
            <v>－</v>
          </cell>
          <cell r="I2615">
            <v>323</v>
          </cell>
          <cell r="J2615" t="str">
            <v>－</v>
          </cell>
          <cell r="K2615">
            <v>13</v>
          </cell>
        </row>
        <row r="2616">
          <cell r="B2616" t="str">
            <v>HT-4990-CLS2297</v>
          </cell>
          <cell r="C2616" t="str">
            <v>SCSIｹｰﾌﾞﾙ</v>
          </cell>
          <cell r="D2616" t="str">
            <v>SCSI ｹｰﾌﾞﾙ(1.5m) ﾃｲﾐﾂﾊﾞﾈ-ｺｳﾐﾂﾈｼﾞ</v>
          </cell>
          <cell r="E2616" t="str">
            <v>－</v>
          </cell>
          <cell r="F2616" t="str">
            <v>－</v>
          </cell>
          <cell r="G2616" t="str">
            <v>－</v>
          </cell>
          <cell r="H2616" t="str">
            <v>－</v>
          </cell>
          <cell r="I2616">
            <v>323</v>
          </cell>
          <cell r="J2616" t="str">
            <v>－</v>
          </cell>
          <cell r="K2616">
            <v>14</v>
          </cell>
        </row>
        <row r="2617">
          <cell r="B2617" t="str">
            <v>HT-4990-CLS8686</v>
          </cell>
          <cell r="C2617" t="str">
            <v>SCSIｹｰﾌﾞﾙ</v>
          </cell>
          <cell r="D2617" t="str">
            <v>SCSIｹｰﾌﾞﾙ ｺｳﾐﾂﾈｼﾞ 68ﾋﾟﾝ Vｹｰﾌﾞﾙ</v>
          </cell>
          <cell r="E2617" t="str">
            <v>－</v>
          </cell>
          <cell r="F2617" t="str">
            <v>－</v>
          </cell>
          <cell r="G2617" t="str">
            <v>－</v>
          </cell>
          <cell r="H2617" t="str">
            <v>－</v>
          </cell>
          <cell r="I2617">
            <v>323</v>
          </cell>
          <cell r="J2617" t="str">
            <v>－</v>
          </cell>
          <cell r="K2617">
            <v>48</v>
          </cell>
        </row>
        <row r="2618">
          <cell r="B2618" t="str">
            <v>HT-4990-CLS911A</v>
          </cell>
          <cell r="C2618" t="str">
            <v>SCSIｹｰﾌﾞﾙ</v>
          </cell>
          <cell r="D2618" t="str">
            <v xml:space="preserve">SCSIｹｰﾌﾞﾙ ｺｳﾐﾂﾈｼﾞ 68ﾋﾟﾝ ｵｽｰｵｽ </v>
          </cell>
          <cell r="E2618" t="str">
            <v>－</v>
          </cell>
          <cell r="F2618" t="str">
            <v>－</v>
          </cell>
          <cell r="G2618" t="str">
            <v>－</v>
          </cell>
          <cell r="H2618" t="str">
            <v>－</v>
          </cell>
          <cell r="I2618">
            <v>323</v>
          </cell>
          <cell r="J2618" t="str">
            <v>－</v>
          </cell>
          <cell r="K2618">
            <v>20</v>
          </cell>
        </row>
        <row r="2619">
          <cell r="B2619" t="str">
            <v>HT-4990-CLS924A</v>
          </cell>
          <cell r="C2619" t="str">
            <v>SCSIｹｰﾌﾞﾙ</v>
          </cell>
          <cell r="D2619" t="str">
            <v xml:space="preserve">SCSIｹｰﾌﾞﾙ ｺｳﾐﾂﾈｼﾞ 68ﾋﾟﾝ ｵｽｰｵｽ </v>
          </cell>
          <cell r="E2619" t="str">
            <v>－</v>
          </cell>
          <cell r="F2619" t="str">
            <v>－</v>
          </cell>
          <cell r="G2619" t="str">
            <v>－</v>
          </cell>
          <cell r="H2619" t="str">
            <v>－</v>
          </cell>
          <cell r="I2619">
            <v>323</v>
          </cell>
          <cell r="J2619" t="str">
            <v>－</v>
          </cell>
          <cell r="K2619">
            <v>23</v>
          </cell>
        </row>
        <row r="2620">
          <cell r="B2620" t="str">
            <v>HT-4990-CLS925A</v>
          </cell>
          <cell r="C2620" t="str">
            <v>SCSIｹｰﾌﾞﾙ</v>
          </cell>
          <cell r="D2620" t="str">
            <v xml:space="preserve">SCSIｹｰﾌﾞﾙ ｺｳﾐﾂﾈｼﾞ 68ﾋﾟﾝ ｵｽｰｵｽ </v>
          </cell>
          <cell r="E2620" t="str">
            <v>－</v>
          </cell>
          <cell r="F2620" t="str">
            <v>－</v>
          </cell>
          <cell r="G2620" t="str">
            <v>－</v>
          </cell>
          <cell r="H2620" t="str">
            <v>－</v>
          </cell>
          <cell r="I2620">
            <v>323</v>
          </cell>
          <cell r="J2620" t="str">
            <v>－</v>
          </cell>
          <cell r="K2620">
            <v>32</v>
          </cell>
        </row>
        <row r="2621">
          <cell r="B2621" t="str">
            <v>HT-4990-CLS926A</v>
          </cell>
          <cell r="C2621" t="str">
            <v>SCSIｹｰﾌﾞﾙ</v>
          </cell>
          <cell r="D2621" t="str">
            <v xml:space="preserve">SCSIｹｰﾌﾞﾙ ｺｳﾐﾂﾈｼﾞ 68ﾋﾟﾝ ｵｽｰｵｽ </v>
          </cell>
          <cell r="E2621" t="str">
            <v>－</v>
          </cell>
          <cell r="F2621" t="str">
            <v>－</v>
          </cell>
          <cell r="G2621" t="str">
            <v>－</v>
          </cell>
          <cell r="H2621" t="str">
            <v>－</v>
          </cell>
          <cell r="I2621">
            <v>323</v>
          </cell>
          <cell r="J2621" t="str">
            <v>－</v>
          </cell>
          <cell r="K2621">
            <v>39</v>
          </cell>
        </row>
        <row r="2622">
          <cell r="B2622" t="str">
            <v>HT-4990-CLS905A</v>
          </cell>
          <cell r="C2622" t="str">
            <v>SCSIｹｰﾌﾞﾙ</v>
          </cell>
          <cell r="D2622" t="str">
            <v xml:space="preserve">SCSIｺｳﾐﾂ 68ﾋﾟﾝ ﾀｰﾐﾈｰﾀ         </v>
          </cell>
          <cell r="E2622" t="str">
            <v>－</v>
          </cell>
          <cell r="F2622" t="str">
            <v>－</v>
          </cell>
          <cell r="G2622" t="str">
            <v>－</v>
          </cell>
          <cell r="H2622" t="str">
            <v>－</v>
          </cell>
          <cell r="I2622">
            <v>323</v>
          </cell>
          <cell r="J2622" t="str">
            <v>－</v>
          </cell>
          <cell r="K2622">
            <v>10</v>
          </cell>
        </row>
        <row r="2623">
          <cell r="B2623" t="str">
            <v>HT-4990-T50UP02</v>
          </cell>
          <cell r="C2623" t="str">
            <v>VT500ｱｯﾌﾟｸﾞﾚｰﾄﾞ</v>
          </cell>
          <cell r="D2623" t="str">
            <v>VT500ﾋﾞｼﾞﾈｽｻｰﾊﾞSMPｱｯﾌﾟｸﾞﾚｰﾄﾞ 1CPU</v>
          </cell>
          <cell r="E2623" t="str">
            <v>－</v>
          </cell>
          <cell r="F2623" t="str">
            <v>－</v>
          </cell>
          <cell r="G2623" t="str">
            <v>－</v>
          </cell>
          <cell r="H2623" t="str">
            <v>－</v>
          </cell>
          <cell r="I2623">
            <v>323</v>
          </cell>
          <cell r="J2623" t="str">
            <v>－</v>
          </cell>
          <cell r="K2623">
            <v>3752</v>
          </cell>
        </row>
        <row r="2624">
          <cell r="B2624" t="str">
            <v>HT-4990-T50UP03</v>
          </cell>
          <cell r="C2624" t="str">
            <v>VT500ｱｯﾌﾟｸﾞﾚｰﾄﾞ</v>
          </cell>
          <cell r="D2624" t="str">
            <v>VT500ﾋﾞｼﾞﾈｽｻｰﾊﾞSMPｱｯﾌﾟｸﾞﾚｰﾄﾞ 2CPU</v>
          </cell>
          <cell r="E2624" t="str">
            <v>－</v>
          </cell>
          <cell r="F2624" t="str">
            <v>－</v>
          </cell>
          <cell r="G2624" t="str">
            <v>－</v>
          </cell>
          <cell r="H2624" t="str">
            <v>－</v>
          </cell>
          <cell r="I2624">
            <v>323</v>
          </cell>
          <cell r="J2624" t="str">
            <v>－</v>
          </cell>
          <cell r="K2624">
            <v>3752</v>
          </cell>
        </row>
        <row r="2625">
          <cell r="B2625" t="str">
            <v>HT-4990-T50UP04</v>
          </cell>
          <cell r="C2625" t="str">
            <v>VT500ｱｯﾌﾟｸﾞﾚｰﾄﾞ</v>
          </cell>
          <cell r="D2625" t="str">
            <v>VT500ﾋﾞｼﾞﾈｽｻｰﾊﾞSMPｱｯﾌﾟｸﾞﾚｰﾄﾞ 3CPU</v>
          </cell>
          <cell r="E2625" t="str">
            <v>－</v>
          </cell>
          <cell r="F2625" t="str">
            <v>－</v>
          </cell>
          <cell r="G2625" t="str">
            <v>－</v>
          </cell>
          <cell r="H2625" t="str">
            <v>－</v>
          </cell>
          <cell r="I2625">
            <v>323</v>
          </cell>
          <cell r="J2625" t="str">
            <v>－</v>
          </cell>
          <cell r="K2625">
            <v>3752</v>
          </cell>
        </row>
        <row r="2626">
          <cell r="B2626" t="str">
            <v>HT-4990-T50UP05</v>
          </cell>
          <cell r="C2626" t="str">
            <v>VT500ｱｯﾌﾟｸﾞﾚｰﾄﾞ</v>
          </cell>
          <cell r="D2626" t="str">
            <v>VT500ﾋﾞｼﾞﾈｽｻｰﾊﾞSMPｱｯﾌﾟｸﾞﾚｰﾄﾞ 4CPU</v>
          </cell>
          <cell r="E2626" t="str">
            <v>－</v>
          </cell>
          <cell r="F2626" t="str">
            <v>－</v>
          </cell>
          <cell r="G2626" t="str">
            <v>－</v>
          </cell>
          <cell r="H2626" t="str">
            <v>－</v>
          </cell>
          <cell r="I2626">
            <v>323</v>
          </cell>
          <cell r="J2626" t="str">
            <v>－</v>
          </cell>
          <cell r="K2626">
            <v>3752</v>
          </cell>
        </row>
        <row r="2627">
          <cell r="B2627" t="str">
            <v>HT-4990-T50UP06</v>
          </cell>
          <cell r="C2627" t="str">
            <v>VT500ｱｯﾌﾟｸﾞﾚｰﾄﾞ</v>
          </cell>
          <cell r="D2627" t="str">
            <v>VT500ﾋﾞｼﾞﾈｽｻｰﾊﾞSMPｱｯﾌﾟｸﾞﾚｰﾄﾞ 5CPU</v>
          </cell>
          <cell r="E2627" t="str">
            <v>－</v>
          </cell>
          <cell r="F2627" t="str">
            <v>－</v>
          </cell>
          <cell r="G2627" t="str">
            <v>－</v>
          </cell>
          <cell r="H2627" t="str">
            <v>－</v>
          </cell>
          <cell r="I2627">
            <v>323</v>
          </cell>
          <cell r="J2627" t="str">
            <v>－</v>
          </cell>
          <cell r="K2627">
            <v>3752</v>
          </cell>
        </row>
        <row r="2628">
          <cell r="B2628" t="str">
            <v>HT-4990-T50UP07</v>
          </cell>
          <cell r="C2628" t="str">
            <v>VT500ｱｯﾌﾟｸﾞﾚｰﾄﾞ</v>
          </cell>
          <cell r="D2628" t="str">
            <v>VT500ﾋﾞｼﾞﾈｽｻｰﾊﾞSMPｱｯﾌﾟｸﾞﾚｰﾄﾞ 6CPU</v>
          </cell>
          <cell r="E2628" t="str">
            <v>－</v>
          </cell>
          <cell r="F2628" t="str">
            <v>－</v>
          </cell>
          <cell r="G2628" t="str">
            <v>－</v>
          </cell>
          <cell r="H2628" t="str">
            <v>－</v>
          </cell>
          <cell r="I2628">
            <v>323</v>
          </cell>
          <cell r="J2628" t="str">
            <v>－</v>
          </cell>
          <cell r="K2628">
            <v>3752</v>
          </cell>
        </row>
        <row r="2629">
          <cell r="B2629" t="str">
            <v>HT-4990-T50UP08</v>
          </cell>
          <cell r="C2629" t="str">
            <v>VT500ｱｯﾌﾟｸﾞﾚｰﾄﾞ</v>
          </cell>
          <cell r="D2629" t="str">
            <v>VT500ﾋﾞｼﾞﾈｽｻｰﾊﾞSMPｱｯﾌﾟｸﾞﾚｰﾄﾞ 7CPU</v>
          </cell>
          <cell r="E2629" t="str">
            <v>－</v>
          </cell>
          <cell r="F2629" t="str">
            <v>－</v>
          </cell>
          <cell r="G2629" t="str">
            <v>－</v>
          </cell>
          <cell r="H2629" t="str">
            <v>－</v>
          </cell>
          <cell r="I2629">
            <v>323</v>
          </cell>
          <cell r="J2629" t="str">
            <v>－</v>
          </cell>
          <cell r="K2629">
            <v>3752</v>
          </cell>
        </row>
        <row r="2630">
          <cell r="B2630" t="str">
            <v>HT-4990-T50UP09</v>
          </cell>
          <cell r="C2630" t="str">
            <v>VT500ｱｯﾌﾟｸﾞﾚｰﾄﾞ</v>
          </cell>
          <cell r="D2630" t="str">
            <v>VT500ﾋﾞｼﾞﾈｽｻｰﾊﾞSMPｱｯﾌﾟｸﾞﾚｰﾄﾞ 8CPU</v>
          </cell>
          <cell r="E2630" t="str">
            <v>－</v>
          </cell>
          <cell r="F2630" t="str">
            <v>－</v>
          </cell>
          <cell r="G2630" t="str">
            <v>－</v>
          </cell>
          <cell r="H2630" t="str">
            <v>－</v>
          </cell>
          <cell r="I2630">
            <v>323</v>
          </cell>
          <cell r="J2630" t="str">
            <v>－</v>
          </cell>
          <cell r="K2630">
            <v>3752</v>
          </cell>
        </row>
        <row r="2631">
          <cell r="B2631" t="str">
            <v>HT-4990-T50UP10</v>
          </cell>
          <cell r="C2631" t="str">
            <v>VT500ｱｯﾌﾟｸﾞﾚｰﾄﾞ</v>
          </cell>
          <cell r="D2631" t="str">
            <v>VT500ﾋﾞｼﾞﾈｽｻｰﾊﾞSMPｱｯﾌﾟｸﾞﾚｰﾄﾞ 9CPU</v>
          </cell>
          <cell r="E2631" t="str">
            <v>－</v>
          </cell>
          <cell r="F2631" t="str">
            <v>－</v>
          </cell>
          <cell r="G2631" t="str">
            <v>－</v>
          </cell>
          <cell r="H2631" t="str">
            <v>－</v>
          </cell>
          <cell r="I2631">
            <v>323</v>
          </cell>
          <cell r="J2631" t="str">
            <v>－</v>
          </cell>
          <cell r="K2631">
            <v>3752</v>
          </cell>
        </row>
        <row r="2632">
          <cell r="B2632" t="str">
            <v>HT-4990-T50UP11</v>
          </cell>
          <cell r="C2632" t="str">
            <v>VT500ｱｯﾌﾟｸﾞﾚｰﾄﾞ</v>
          </cell>
          <cell r="D2632" t="str">
            <v>VT500ﾋﾞｼﾞﾈｽｻｰﾊﾞSMPｱｯﾌﾟｸﾞﾚｰﾄﾞ10CPU</v>
          </cell>
          <cell r="E2632" t="str">
            <v>－</v>
          </cell>
          <cell r="F2632" t="str">
            <v>－</v>
          </cell>
          <cell r="G2632" t="str">
            <v>－</v>
          </cell>
          <cell r="H2632" t="str">
            <v>－</v>
          </cell>
          <cell r="I2632">
            <v>323</v>
          </cell>
          <cell r="J2632" t="str">
            <v>－</v>
          </cell>
          <cell r="K2632">
            <v>3752</v>
          </cell>
        </row>
        <row r="2633">
          <cell r="B2633" t="str">
            <v>HT-4990-T50UP12</v>
          </cell>
          <cell r="C2633" t="str">
            <v>VT500ｱｯﾌﾟｸﾞﾚｰﾄﾞ</v>
          </cell>
          <cell r="D2633" t="str">
            <v>VT500ﾋﾞｼﾞﾈｽｻｰﾊﾞSMPｱｯﾌﾟｸﾞﾚｰﾄﾞ11CPU</v>
          </cell>
          <cell r="E2633" t="str">
            <v>－</v>
          </cell>
          <cell r="F2633" t="str">
            <v>－</v>
          </cell>
          <cell r="G2633" t="str">
            <v>－</v>
          </cell>
          <cell r="H2633" t="str">
            <v>－</v>
          </cell>
          <cell r="I2633">
            <v>323</v>
          </cell>
          <cell r="J2633" t="str">
            <v>－</v>
          </cell>
          <cell r="K2633">
            <v>3752</v>
          </cell>
        </row>
        <row r="2634">
          <cell r="B2634" t="str">
            <v>HT-4990-E25UP35</v>
          </cell>
          <cell r="C2634" t="str">
            <v>VEｸﾗｽｱｯﾌﾟｸﾞﾚｰﾄﾞ</v>
          </cell>
          <cell r="D2634" t="str">
            <v xml:space="preserve">VE25-&gt;VE35ﾌﾟﾛｾｯｻ ｱｯﾌﾟｸﾞﾚｰﾄﾞ   </v>
          </cell>
          <cell r="E2634" t="str">
            <v>－</v>
          </cell>
          <cell r="F2634" t="str">
            <v>－</v>
          </cell>
          <cell r="G2634" t="str">
            <v>－</v>
          </cell>
          <cell r="H2634" t="str">
            <v>－</v>
          </cell>
          <cell r="I2634">
            <v>323</v>
          </cell>
          <cell r="J2634" t="str">
            <v>－</v>
          </cell>
          <cell r="K2634">
            <v>547</v>
          </cell>
        </row>
        <row r="2635">
          <cell r="B2635" t="str">
            <v>HT-4990-E25UP45</v>
          </cell>
          <cell r="C2635" t="str">
            <v>VEｸﾗｽｱｯﾌﾟｸﾞﾚｰﾄﾞ</v>
          </cell>
          <cell r="D2635" t="str">
            <v xml:space="preserve">VE25-&gt;VE45ﾌﾟﾛｾｯｻ ｱｯﾌﾟｸﾞﾚｰﾄﾞ   </v>
          </cell>
          <cell r="E2635" t="str">
            <v>－</v>
          </cell>
          <cell r="F2635" t="str">
            <v>－</v>
          </cell>
          <cell r="G2635" t="str">
            <v>－</v>
          </cell>
          <cell r="H2635" t="str">
            <v>－</v>
          </cell>
          <cell r="I2635">
            <v>323</v>
          </cell>
          <cell r="J2635" t="str">
            <v>－</v>
          </cell>
          <cell r="K2635">
            <v>1094</v>
          </cell>
        </row>
        <row r="2636">
          <cell r="B2636" t="str">
            <v>HT-4990-E35UP45</v>
          </cell>
          <cell r="C2636" t="str">
            <v>VEｸﾗｽｱｯﾌﾟｸﾞﾚｰﾄﾞ</v>
          </cell>
          <cell r="D2636" t="str">
            <v xml:space="preserve">VE35-&gt;VE45ﾌﾟﾛｾｯｻ ｱｯﾌﾟｸﾞﾚｰﾄﾞ   </v>
          </cell>
          <cell r="E2636" t="str">
            <v>－</v>
          </cell>
          <cell r="F2636" t="str">
            <v>－</v>
          </cell>
          <cell r="G2636" t="str">
            <v>－</v>
          </cell>
          <cell r="H2636" t="str">
            <v>－</v>
          </cell>
          <cell r="I2636">
            <v>323</v>
          </cell>
          <cell r="J2636" t="str">
            <v>－</v>
          </cell>
          <cell r="K2636">
            <v>626</v>
          </cell>
        </row>
        <row r="2637">
          <cell r="B2637" t="str">
            <v>HT-4990-E25UP55</v>
          </cell>
          <cell r="C2637" t="str">
            <v>VEｸﾗｽｱｯﾌﾟｸﾞﾚｰﾄﾞ</v>
          </cell>
          <cell r="D2637" t="str">
            <v xml:space="preserve">VE25-&gt;VE55ﾌﾟﾛｾｯｻ ｱｯﾌﾟｸﾞﾚｰﾄﾞ   </v>
          </cell>
          <cell r="E2637" t="str">
            <v>－</v>
          </cell>
          <cell r="F2637" t="str">
            <v>－</v>
          </cell>
          <cell r="G2637" t="str">
            <v>－</v>
          </cell>
          <cell r="H2637" t="str">
            <v>－</v>
          </cell>
          <cell r="I2637">
            <v>323</v>
          </cell>
          <cell r="J2637" t="str">
            <v>－</v>
          </cell>
          <cell r="K2637">
            <v>1329</v>
          </cell>
        </row>
        <row r="2638">
          <cell r="B2638" t="str">
            <v>HT-4990-E35UP55</v>
          </cell>
          <cell r="C2638" t="str">
            <v>VEｸﾗｽｱｯﾌﾟｸﾞﾚｰﾄﾞ</v>
          </cell>
          <cell r="D2638" t="str">
            <v xml:space="preserve">VE35-&gt;VE55ﾌﾟﾛｾｯｻ ｱｯﾌﾟｸﾞﾚｰﾄﾞ   </v>
          </cell>
          <cell r="E2638" t="str">
            <v>－</v>
          </cell>
          <cell r="F2638" t="str">
            <v>－</v>
          </cell>
          <cell r="G2638" t="str">
            <v>－</v>
          </cell>
          <cell r="H2638" t="str">
            <v>－</v>
          </cell>
          <cell r="I2638">
            <v>323</v>
          </cell>
          <cell r="J2638" t="str">
            <v>－</v>
          </cell>
          <cell r="K2638">
            <v>860</v>
          </cell>
        </row>
        <row r="2639">
          <cell r="B2639" t="str">
            <v>HT-4990-E45UP55</v>
          </cell>
          <cell r="C2639" t="str">
            <v>VEｸﾗｽｱｯﾌﾟｸﾞﾚｰﾄﾞ</v>
          </cell>
          <cell r="D2639" t="str">
            <v xml:space="preserve">VE45-&gt;VE55ﾌﾟﾛｾｯｻ ｱｯﾌﾟｸﾞﾚｰﾄﾞ   </v>
          </cell>
          <cell r="E2639" t="str">
            <v>－</v>
          </cell>
          <cell r="F2639" t="str">
            <v>－</v>
          </cell>
          <cell r="G2639" t="str">
            <v>－</v>
          </cell>
          <cell r="H2639" t="str">
            <v>－</v>
          </cell>
          <cell r="I2639">
            <v>323</v>
          </cell>
          <cell r="J2639" t="str">
            <v>－</v>
          </cell>
          <cell r="K2639">
            <v>469</v>
          </cell>
        </row>
        <row r="2640">
          <cell r="B2640" t="str">
            <v>HT-4990-R10UP40</v>
          </cell>
          <cell r="C2640" t="str">
            <v>VRｸﾗｽｱｯﾌﾟｸﾞﾚｰﾄﾞ</v>
          </cell>
          <cell r="D2640" t="str">
            <v xml:space="preserve">VR100 -&gt; VR400 ｱｯﾌﾟｸﾞﾚｰﾄﾞ     </v>
          </cell>
          <cell r="E2640" t="str">
            <v>－</v>
          </cell>
          <cell r="F2640" t="str">
            <v>－</v>
          </cell>
          <cell r="G2640" t="str">
            <v>－</v>
          </cell>
          <cell r="H2640" t="str">
            <v>－</v>
          </cell>
          <cell r="I2640">
            <v>323</v>
          </cell>
          <cell r="J2640" t="str">
            <v>－</v>
          </cell>
          <cell r="K2640">
            <v>5904</v>
          </cell>
        </row>
        <row r="2641">
          <cell r="B2641" t="str">
            <v>HT-4990-R20UP40</v>
          </cell>
          <cell r="C2641" t="str">
            <v>VRｸﾗｽｱｯﾌﾟｸﾞﾚｰﾄﾞ</v>
          </cell>
          <cell r="D2641" t="str">
            <v xml:space="preserve">VR200 -&gt; VR400 ｱｯﾌﾟｸﾞﾚｰﾄﾞ     </v>
          </cell>
          <cell r="E2641" t="str">
            <v>－</v>
          </cell>
          <cell r="F2641" t="str">
            <v>－</v>
          </cell>
          <cell r="G2641" t="str">
            <v>－</v>
          </cell>
          <cell r="H2641" t="str">
            <v>－</v>
          </cell>
          <cell r="I2641">
            <v>323</v>
          </cell>
          <cell r="J2641" t="str">
            <v>－</v>
          </cell>
          <cell r="K2641">
            <v>4079</v>
          </cell>
        </row>
        <row r="2642">
          <cell r="B2642" t="str">
            <v>HT-4990-R10UP20</v>
          </cell>
          <cell r="C2642" t="str">
            <v>VRｸﾗｽｱｯﾌﾟｸﾞﾚｰﾄﾞ</v>
          </cell>
          <cell r="D2642" t="str">
            <v xml:space="preserve">VR100 -&gt; VR200 ｱｯﾌﾟｸﾞﾚｰﾄﾞ     </v>
          </cell>
          <cell r="E2642" t="str">
            <v>－</v>
          </cell>
          <cell r="F2642" t="str">
            <v>－</v>
          </cell>
          <cell r="G2642" t="str">
            <v>－</v>
          </cell>
          <cell r="H2642" t="str">
            <v>－</v>
          </cell>
          <cell r="I2642">
            <v>323</v>
          </cell>
          <cell r="J2642" t="str">
            <v>－</v>
          </cell>
          <cell r="K2642">
            <v>2302</v>
          </cell>
        </row>
        <row r="2643">
          <cell r="B2643" t="str">
            <v>HT-F3360-EMX02</v>
          </cell>
          <cell r="C2643" t="str">
            <v>ﾓﾃﾞﾑ</v>
          </cell>
          <cell r="D2643" t="str">
            <v>VEﾖｳ RS-232C ﾓﾃﾞﾑ 8ﾎﾟ-ﾄ+ﾀﾞｲﾚｸﾄ</v>
          </cell>
          <cell r="E2643" t="str">
            <v>－</v>
          </cell>
          <cell r="F2643" t="str">
            <v>－</v>
          </cell>
          <cell r="G2643" t="str">
            <v>－</v>
          </cell>
          <cell r="H2643" t="str">
            <v>－</v>
          </cell>
          <cell r="I2643">
            <v>323</v>
          </cell>
          <cell r="J2643" t="str">
            <v>－</v>
          </cell>
          <cell r="K2643">
            <v>278</v>
          </cell>
        </row>
        <row r="2644">
          <cell r="B2644" t="str">
            <v>HT-F3360-RC02</v>
          </cell>
          <cell r="C2644" t="str">
            <v>CPUｶｸﾁｮｳ</v>
          </cell>
          <cell r="D2644" t="str">
            <v xml:space="preserve">CPUｶｸﾁﾖｳ 120MHZ               </v>
          </cell>
          <cell r="E2644" t="str">
            <v>－</v>
          </cell>
          <cell r="F2644" t="str">
            <v>－</v>
          </cell>
          <cell r="G2644" t="str">
            <v>－</v>
          </cell>
          <cell r="H2644" t="str">
            <v>－</v>
          </cell>
          <cell r="I2644">
            <v>323</v>
          </cell>
          <cell r="J2644" t="str">
            <v>－</v>
          </cell>
          <cell r="K2644">
            <v>1675</v>
          </cell>
        </row>
        <row r="2645">
          <cell r="B2645" t="str">
            <v>HT-F3360-RH01A</v>
          </cell>
          <cell r="C2645" t="str">
            <v>ﾅｲｿﾞｳ F/W HDD</v>
          </cell>
          <cell r="D2645" t="str">
            <v xml:space="preserve">ﾅｲｿﾞｳ F/W SCSI 1GB HDD        </v>
          </cell>
          <cell r="E2645" t="str">
            <v>－</v>
          </cell>
          <cell r="F2645" t="str">
            <v>－</v>
          </cell>
          <cell r="G2645" t="str">
            <v>－</v>
          </cell>
          <cell r="H2645" t="str">
            <v>－</v>
          </cell>
          <cell r="I2645">
            <v>323</v>
          </cell>
          <cell r="J2645" t="str">
            <v>－</v>
          </cell>
          <cell r="K2645">
            <v>158</v>
          </cell>
        </row>
        <row r="2646">
          <cell r="B2646" t="str">
            <v>HT-F3360-RH02B</v>
          </cell>
          <cell r="C2646" t="str">
            <v>ﾅｲｿﾞｳ F/W HDD</v>
          </cell>
          <cell r="D2646" t="str">
            <v xml:space="preserve">ﾅｲｿﾞｳ F/W SCSI 2GB HDD        </v>
          </cell>
          <cell r="E2646" t="str">
            <v>－</v>
          </cell>
          <cell r="F2646" t="str">
            <v>－</v>
          </cell>
          <cell r="G2646" t="str">
            <v>－</v>
          </cell>
          <cell r="H2646" t="str">
            <v>－</v>
          </cell>
          <cell r="I2646">
            <v>323</v>
          </cell>
          <cell r="J2646" t="str">
            <v>－</v>
          </cell>
          <cell r="K2646">
            <v>167</v>
          </cell>
        </row>
        <row r="2647">
          <cell r="B2647" t="str">
            <v>HT-F3360-RH04</v>
          </cell>
          <cell r="C2647" t="str">
            <v>ﾅｲｿﾞｳ F/W HDD</v>
          </cell>
          <cell r="D2647" t="str">
            <v xml:space="preserve">ﾅｲｿﾞｳ F/W SCSI 4GB HDD        </v>
          </cell>
          <cell r="E2647" t="str">
            <v>－</v>
          </cell>
          <cell r="F2647" t="str">
            <v>－</v>
          </cell>
          <cell r="G2647" t="str">
            <v>－</v>
          </cell>
          <cell r="H2647" t="str">
            <v>－</v>
          </cell>
          <cell r="I2647">
            <v>323</v>
          </cell>
          <cell r="J2647" t="str">
            <v>－</v>
          </cell>
          <cell r="K2647">
            <v>229</v>
          </cell>
        </row>
        <row r="2648">
          <cell r="B2648" t="str">
            <v>HT-4990-T52UP02</v>
          </cell>
          <cell r="C2648" t="str">
            <v>VT520ｱｯﾌﾟｸﾞﾚｰﾄﾞ</v>
          </cell>
          <cell r="D2648" t="str">
            <v>VT520SMPｱﾂﾌﾟｸﾞﾚｰﾄﾞ 1CPU-&gt; 2CPU</v>
          </cell>
          <cell r="E2648" t="str">
            <v>－</v>
          </cell>
          <cell r="F2648" t="str">
            <v>－</v>
          </cell>
          <cell r="G2648" t="str">
            <v>－</v>
          </cell>
          <cell r="H2648" t="str">
            <v>－</v>
          </cell>
          <cell r="I2648">
            <v>323</v>
          </cell>
          <cell r="J2648" t="str">
            <v>－</v>
          </cell>
          <cell r="K2648">
            <v>3752</v>
          </cell>
        </row>
        <row r="2649">
          <cell r="B2649" t="str">
            <v>HT-4990-T52UP03</v>
          </cell>
          <cell r="C2649" t="str">
            <v>VT520ｱｯﾌﾟｸﾞﾚｰﾄﾞ</v>
          </cell>
          <cell r="D2649" t="str">
            <v>VT520SMPｱﾂﾌﾟｸﾞﾚｰﾄﾞ 2CPU-&gt; 3CPU</v>
          </cell>
          <cell r="E2649" t="str">
            <v>－</v>
          </cell>
          <cell r="F2649" t="str">
            <v>－</v>
          </cell>
          <cell r="G2649" t="str">
            <v>－</v>
          </cell>
          <cell r="H2649" t="str">
            <v>－</v>
          </cell>
          <cell r="I2649">
            <v>323</v>
          </cell>
          <cell r="J2649" t="str">
            <v>－</v>
          </cell>
          <cell r="K2649">
            <v>3752</v>
          </cell>
        </row>
        <row r="2650">
          <cell r="B2650" t="str">
            <v>HT-4990-T52UP04</v>
          </cell>
          <cell r="C2650" t="str">
            <v>VT520ｱｯﾌﾟｸﾞﾚｰﾄﾞ</v>
          </cell>
          <cell r="D2650" t="str">
            <v>VT520SMPｱﾂﾌﾟｸﾞﾚｰﾄﾞ 3CPU-&gt; 4CPU</v>
          </cell>
          <cell r="E2650" t="str">
            <v>－</v>
          </cell>
          <cell r="F2650" t="str">
            <v>－</v>
          </cell>
          <cell r="G2650" t="str">
            <v>－</v>
          </cell>
          <cell r="H2650" t="str">
            <v>－</v>
          </cell>
          <cell r="I2650">
            <v>323</v>
          </cell>
          <cell r="J2650" t="str">
            <v>－</v>
          </cell>
          <cell r="K2650">
            <v>3752</v>
          </cell>
        </row>
        <row r="2651">
          <cell r="B2651" t="str">
            <v>HT-4990-T52UP05</v>
          </cell>
          <cell r="C2651" t="str">
            <v>VT520ｱｯﾌﾟｸﾞﾚｰﾄﾞ</v>
          </cell>
          <cell r="D2651" t="str">
            <v>VT520SMPｱﾂﾌﾟｸﾞﾚｰﾄﾞ 4CPU-&gt; 5CPU</v>
          </cell>
          <cell r="E2651" t="str">
            <v>－</v>
          </cell>
          <cell r="F2651" t="str">
            <v>－</v>
          </cell>
          <cell r="G2651" t="str">
            <v>－</v>
          </cell>
          <cell r="H2651" t="str">
            <v>－</v>
          </cell>
          <cell r="I2651">
            <v>323</v>
          </cell>
          <cell r="J2651" t="str">
            <v>－</v>
          </cell>
          <cell r="K2651">
            <v>3752</v>
          </cell>
        </row>
        <row r="2652">
          <cell r="B2652" t="str">
            <v>HT-4990-T52UP06</v>
          </cell>
          <cell r="C2652" t="str">
            <v>VT520ｱｯﾌﾟｸﾞﾚｰﾄﾞ</v>
          </cell>
          <cell r="D2652" t="str">
            <v>VT520SMPｱﾂﾌﾟｸﾞﾚｰﾄﾞ 5CPU-&gt; 6CPU</v>
          </cell>
          <cell r="E2652" t="str">
            <v>－</v>
          </cell>
          <cell r="F2652" t="str">
            <v>－</v>
          </cell>
          <cell r="G2652" t="str">
            <v>－</v>
          </cell>
          <cell r="H2652" t="str">
            <v>－</v>
          </cell>
          <cell r="I2652">
            <v>323</v>
          </cell>
          <cell r="J2652" t="str">
            <v>－</v>
          </cell>
          <cell r="K2652">
            <v>3752</v>
          </cell>
        </row>
        <row r="2653">
          <cell r="B2653" t="str">
            <v>HT-4990-T52UP07</v>
          </cell>
          <cell r="C2653" t="str">
            <v>VT520ｱｯﾌﾟｸﾞﾚｰﾄﾞ</v>
          </cell>
          <cell r="D2653" t="str">
            <v>VT520SMPｱﾂﾌﾟｸﾞﾚｰﾄﾞ 6CPU-&gt; 7CPU</v>
          </cell>
          <cell r="E2653" t="str">
            <v>－</v>
          </cell>
          <cell r="F2653" t="str">
            <v>－</v>
          </cell>
          <cell r="G2653" t="str">
            <v>－</v>
          </cell>
          <cell r="H2653" t="str">
            <v>－</v>
          </cell>
          <cell r="I2653">
            <v>323</v>
          </cell>
          <cell r="J2653" t="str">
            <v>－</v>
          </cell>
          <cell r="K2653">
            <v>3752</v>
          </cell>
        </row>
        <row r="2654">
          <cell r="B2654" t="str">
            <v>HT-4990-T52UP08</v>
          </cell>
          <cell r="C2654" t="str">
            <v>VT520ｱｯﾌﾟｸﾞﾚｰﾄﾞ</v>
          </cell>
          <cell r="D2654" t="str">
            <v>VT520SMPｱﾂﾌﾟｸﾞﾚｰﾄﾞ 7CPU-&gt; 8CPU</v>
          </cell>
          <cell r="E2654" t="str">
            <v>－</v>
          </cell>
          <cell r="F2654" t="str">
            <v>－</v>
          </cell>
          <cell r="G2654" t="str">
            <v>－</v>
          </cell>
          <cell r="H2654" t="str">
            <v>－</v>
          </cell>
          <cell r="I2654">
            <v>323</v>
          </cell>
          <cell r="J2654" t="str">
            <v>－</v>
          </cell>
          <cell r="K2654">
            <v>3752</v>
          </cell>
        </row>
        <row r="2655">
          <cell r="B2655" t="str">
            <v>HT-4990-T52UP09</v>
          </cell>
          <cell r="C2655" t="str">
            <v>VT520ｱｯﾌﾟｸﾞﾚｰﾄﾞ</v>
          </cell>
          <cell r="D2655" t="str">
            <v>VT520SMPｱﾂﾌﾟｸﾞﾚｰﾄﾞ 8CPU-&gt; 9CPU</v>
          </cell>
          <cell r="E2655" t="str">
            <v>－</v>
          </cell>
          <cell r="F2655" t="str">
            <v>－</v>
          </cell>
          <cell r="G2655" t="str">
            <v>－</v>
          </cell>
          <cell r="H2655" t="str">
            <v>－</v>
          </cell>
          <cell r="I2655">
            <v>323</v>
          </cell>
          <cell r="J2655" t="str">
            <v>－</v>
          </cell>
          <cell r="K2655">
            <v>3752</v>
          </cell>
        </row>
        <row r="2656">
          <cell r="B2656" t="str">
            <v>HT-4990-T52UP10</v>
          </cell>
          <cell r="C2656" t="str">
            <v>VT520ｱｯﾌﾟｸﾞﾚｰﾄﾞ</v>
          </cell>
          <cell r="D2656" t="str">
            <v>VT520SMPｱﾂﾌﾟｸﾞﾚｰﾄﾞ 9CPU-&gt;10CPU</v>
          </cell>
          <cell r="E2656" t="str">
            <v>－</v>
          </cell>
          <cell r="F2656" t="str">
            <v>－</v>
          </cell>
          <cell r="G2656" t="str">
            <v>－</v>
          </cell>
          <cell r="H2656" t="str">
            <v>－</v>
          </cell>
          <cell r="I2656">
            <v>323</v>
          </cell>
          <cell r="J2656" t="str">
            <v>－</v>
          </cell>
          <cell r="K2656">
            <v>3752</v>
          </cell>
        </row>
        <row r="2657">
          <cell r="B2657" t="str">
            <v>HT-4990-T52UP11</v>
          </cell>
          <cell r="C2657" t="str">
            <v>VT520ｱｯﾌﾟｸﾞﾚｰﾄﾞ</v>
          </cell>
          <cell r="D2657" t="str">
            <v>VT520SMPｱﾂﾌﾟｸﾞﾚｰﾄﾞ10CPU-&gt;11CPU</v>
          </cell>
          <cell r="E2657" t="str">
            <v>－</v>
          </cell>
          <cell r="F2657" t="str">
            <v>－</v>
          </cell>
          <cell r="G2657" t="str">
            <v>－</v>
          </cell>
          <cell r="H2657" t="str">
            <v>－</v>
          </cell>
          <cell r="I2657">
            <v>323</v>
          </cell>
          <cell r="J2657" t="str">
            <v>－</v>
          </cell>
          <cell r="K2657">
            <v>3752</v>
          </cell>
        </row>
        <row r="2658">
          <cell r="B2658" t="str">
            <v>HT-4990-T52UP12</v>
          </cell>
          <cell r="C2658" t="str">
            <v>VT520ｱｯﾌﾟｸﾞﾚｰﾄﾞ</v>
          </cell>
          <cell r="D2658" t="str">
            <v>VT520SMPｱﾂﾌﾟｸﾞﾚｰﾄﾞ11CPU-&gt;12CPU</v>
          </cell>
          <cell r="E2658" t="str">
            <v>－</v>
          </cell>
          <cell r="F2658" t="str">
            <v>－</v>
          </cell>
          <cell r="G2658" t="str">
            <v>－</v>
          </cell>
          <cell r="H2658" t="str">
            <v>－</v>
          </cell>
          <cell r="I2658">
            <v>323</v>
          </cell>
          <cell r="J2658" t="str">
            <v>－</v>
          </cell>
          <cell r="K2658">
            <v>3752</v>
          </cell>
        </row>
        <row r="2659">
          <cell r="B2659" t="str">
            <v>HT-4990-R10U41A</v>
          </cell>
          <cell r="C2659" t="str">
            <v>VRｸﾗｽｱｯﾌﾟｸﾞﾚｰﾄﾞ</v>
          </cell>
          <cell r="D2659" t="str">
            <v>VR100 -&gt; VR410 1CPU ｱﾂﾌﾟｸﾞﾚｰﾄﾞ</v>
          </cell>
          <cell r="E2659" t="str">
            <v>－</v>
          </cell>
          <cell r="F2659" t="str">
            <v>－</v>
          </cell>
          <cell r="G2659" t="str">
            <v>－</v>
          </cell>
          <cell r="H2659" t="str">
            <v>－</v>
          </cell>
          <cell r="I2659">
            <v>323</v>
          </cell>
          <cell r="J2659" t="str">
            <v>－</v>
          </cell>
          <cell r="K2659">
            <v>6909</v>
          </cell>
        </row>
        <row r="2660">
          <cell r="B2660" t="str">
            <v>HT-4990-R20U41A</v>
          </cell>
          <cell r="C2660" t="str">
            <v>VRｸﾗｽｱｯﾌﾟｸﾞﾚｰﾄﾞ</v>
          </cell>
          <cell r="D2660" t="str">
            <v>VR200 -&gt; VR410 1CPU ｱﾂﾌﾟｸﾞﾚｰﾄﾞ</v>
          </cell>
          <cell r="E2660" t="str">
            <v>－</v>
          </cell>
          <cell r="F2660" t="str">
            <v>－</v>
          </cell>
          <cell r="G2660" t="str">
            <v>－</v>
          </cell>
          <cell r="H2660" t="str">
            <v>－</v>
          </cell>
          <cell r="I2660">
            <v>323</v>
          </cell>
          <cell r="J2660" t="str">
            <v>－</v>
          </cell>
          <cell r="K2660">
            <v>6788</v>
          </cell>
        </row>
        <row r="2661">
          <cell r="B2661" t="str">
            <v>HT-4990-R21U41A</v>
          </cell>
          <cell r="C2661" t="str">
            <v>VRｸﾗｽｱｯﾌﾟｸﾞﾚｰﾄﾞ</v>
          </cell>
          <cell r="D2661" t="str">
            <v>VR210 -&gt; VR410 1CPU ｱﾂﾌﾟｸﾞﾚｰﾄﾞ</v>
          </cell>
          <cell r="E2661" t="str">
            <v>－</v>
          </cell>
          <cell r="F2661" t="str">
            <v>－</v>
          </cell>
          <cell r="G2661" t="str">
            <v>－</v>
          </cell>
          <cell r="H2661" t="str">
            <v>－</v>
          </cell>
          <cell r="I2661">
            <v>323</v>
          </cell>
          <cell r="J2661" t="str">
            <v>－</v>
          </cell>
          <cell r="K2661">
            <v>1562</v>
          </cell>
        </row>
        <row r="2662">
          <cell r="B2662" t="str">
            <v>HT-4990-R40U41A</v>
          </cell>
          <cell r="C2662" t="str">
            <v>VRｸﾗｽｱｯﾌﾟｸﾞﾚｰﾄﾞ</v>
          </cell>
          <cell r="D2662" t="str">
            <v>VR400 -&gt; VR410 1CPU ｱﾂﾌﾟｸﾞﾚｰﾄﾞ</v>
          </cell>
          <cell r="E2662" t="str">
            <v>－</v>
          </cell>
          <cell r="F2662" t="str">
            <v>－</v>
          </cell>
          <cell r="G2662" t="str">
            <v>－</v>
          </cell>
          <cell r="H2662" t="str">
            <v>－</v>
          </cell>
          <cell r="I2662">
            <v>323</v>
          </cell>
          <cell r="J2662" t="str">
            <v>－</v>
          </cell>
          <cell r="K2662">
            <v>1110</v>
          </cell>
        </row>
        <row r="2663">
          <cell r="B2663" t="str">
            <v>HT-4990-R40B41A</v>
          </cell>
          <cell r="C2663" t="str">
            <v>VRｸﾗｽｱｯﾌﾟｸﾞﾚｰﾄﾞ</v>
          </cell>
          <cell r="D2663" t="str">
            <v>VR400B-&gt; VR410 1CPU ｱﾂﾌﾟｸﾞﾚｰﾄﾞ</v>
          </cell>
          <cell r="E2663" t="str">
            <v>－</v>
          </cell>
          <cell r="F2663" t="str">
            <v>－</v>
          </cell>
          <cell r="G2663" t="str">
            <v>－</v>
          </cell>
          <cell r="H2663" t="str">
            <v>－</v>
          </cell>
          <cell r="I2663">
            <v>323</v>
          </cell>
          <cell r="J2663" t="str">
            <v>－</v>
          </cell>
          <cell r="K2663">
            <v>1110</v>
          </cell>
        </row>
        <row r="2664">
          <cell r="B2664" t="str">
            <v>HT-4990-R20U41B</v>
          </cell>
          <cell r="C2664" t="str">
            <v>VRｸﾗｽｱｯﾌﾟｸﾞﾚｰﾄﾞ</v>
          </cell>
          <cell r="D2664" t="str">
            <v>VR200 -&gt; VR410 2CPU ｱﾂﾌﾟｸﾞﾚｰﾄﾞ</v>
          </cell>
          <cell r="E2664" t="str">
            <v>－</v>
          </cell>
          <cell r="F2664" t="str">
            <v>－</v>
          </cell>
          <cell r="G2664" t="str">
            <v>－</v>
          </cell>
          <cell r="H2664" t="str">
            <v>－</v>
          </cell>
          <cell r="I2664">
            <v>323</v>
          </cell>
          <cell r="J2664" t="str">
            <v>－</v>
          </cell>
          <cell r="K2664">
            <v>6771</v>
          </cell>
        </row>
        <row r="2665">
          <cell r="B2665" t="str">
            <v>HT-4990-R21U41B</v>
          </cell>
          <cell r="C2665" t="str">
            <v>VRｸﾗｽｱｯﾌﾟｸﾞﾚｰﾄﾞ</v>
          </cell>
          <cell r="D2665" t="str">
            <v>VR210 -&gt; VR410 2CPU ｱﾂﾌﾟｸﾞﾚｰﾄﾞ</v>
          </cell>
          <cell r="E2665" t="str">
            <v>－</v>
          </cell>
          <cell r="F2665" t="str">
            <v>－</v>
          </cell>
          <cell r="G2665" t="str">
            <v>－</v>
          </cell>
          <cell r="H2665" t="str">
            <v>－</v>
          </cell>
          <cell r="I2665">
            <v>323</v>
          </cell>
          <cell r="J2665" t="str">
            <v>－</v>
          </cell>
          <cell r="K2665">
            <v>2031</v>
          </cell>
        </row>
        <row r="2666">
          <cell r="B2666" t="str">
            <v>HT-4990-R40U41B</v>
          </cell>
          <cell r="C2666" t="str">
            <v>VRｸﾗｽｱｯﾌﾟｸﾞﾚｰﾄﾞ</v>
          </cell>
          <cell r="D2666" t="str">
            <v>VR400 -&gt; VR410 2CPU ｱﾂﾌﾟｸﾞﾚｰﾄﾞ</v>
          </cell>
          <cell r="E2666" t="str">
            <v>－</v>
          </cell>
          <cell r="F2666" t="str">
            <v>－</v>
          </cell>
          <cell r="G2666" t="str">
            <v>－</v>
          </cell>
          <cell r="H2666" t="str">
            <v>－</v>
          </cell>
          <cell r="I2666">
            <v>323</v>
          </cell>
          <cell r="J2666" t="str">
            <v>－</v>
          </cell>
          <cell r="K2666">
            <v>1901</v>
          </cell>
        </row>
        <row r="2667">
          <cell r="B2667" t="str">
            <v>HT-4990-R40B41B</v>
          </cell>
          <cell r="C2667" t="str">
            <v>VRｸﾗｽｱｯﾌﾟｸﾞﾚｰﾄﾞ</v>
          </cell>
          <cell r="D2667" t="str">
            <v>VR400B-&gt; VR410 2CPU ｱﾂﾌﾟｸﾞﾚｰﾄﾞ</v>
          </cell>
          <cell r="E2667" t="str">
            <v>－</v>
          </cell>
          <cell r="F2667" t="str">
            <v>－</v>
          </cell>
          <cell r="G2667" t="str">
            <v>－</v>
          </cell>
          <cell r="H2667" t="str">
            <v>－</v>
          </cell>
          <cell r="I2667">
            <v>323</v>
          </cell>
          <cell r="J2667" t="str">
            <v>－</v>
          </cell>
          <cell r="K2667">
            <v>1901</v>
          </cell>
        </row>
        <row r="2668">
          <cell r="B2668" t="str">
            <v>HT-4990-R20U41C</v>
          </cell>
          <cell r="C2668" t="str">
            <v>VRｸﾗｽｱｯﾌﾟｸﾞﾚｰﾄﾞ</v>
          </cell>
          <cell r="D2668" t="str">
            <v>VR200 -&gt; VR410 3CPU ｱﾂﾌﾟｸﾞﾚｰﾄﾞ</v>
          </cell>
          <cell r="E2668" t="str">
            <v>－</v>
          </cell>
          <cell r="F2668" t="str">
            <v>－</v>
          </cell>
          <cell r="G2668" t="str">
            <v>－</v>
          </cell>
          <cell r="H2668" t="str">
            <v>－</v>
          </cell>
          <cell r="I2668">
            <v>323</v>
          </cell>
          <cell r="J2668" t="str">
            <v>－</v>
          </cell>
          <cell r="K2668">
            <v>7562</v>
          </cell>
        </row>
        <row r="2669">
          <cell r="B2669" t="str">
            <v>HT-4990-R21U41C</v>
          </cell>
          <cell r="C2669" t="str">
            <v>VRｸﾗｽｱｯﾌﾟｸﾞﾚｰﾄﾞ</v>
          </cell>
          <cell r="D2669" t="str">
            <v>VR210 -&gt; VR410 3CPU ｱﾂﾌﾟｸﾞﾚｰﾄﾞ</v>
          </cell>
          <cell r="E2669" t="str">
            <v>－</v>
          </cell>
          <cell r="F2669" t="str">
            <v>－</v>
          </cell>
          <cell r="G2669" t="str">
            <v>－</v>
          </cell>
          <cell r="H2669" t="str">
            <v>－</v>
          </cell>
          <cell r="I2669">
            <v>323</v>
          </cell>
          <cell r="J2669" t="str">
            <v>－</v>
          </cell>
          <cell r="K2669">
            <v>2500</v>
          </cell>
        </row>
        <row r="2670">
          <cell r="B2670" t="str">
            <v>HT-4990-R40U41C</v>
          </cell>
          <cell r="C2670" t="str">
            <v>VRｸﾗｽｱｯﾌﾟｸﾞﾚｰﾄﾞ</v>
          </cell>
          <cell r="D2670" t="str">
            <v>VR400 -&gt; VR410 3CPU ｱﾂﾌﾟｸﾞﾚｰﾄﾞ</v>
          </cell>
          <cell r="E2670" t="str">
            <v>－</v>
          </cell>
          <cell r="F2670" t="str">
            <v>－</v>
          </cell>
          <cell r="G2670" t="str">
            <v>－</v>
          </cell>
          <cell r="H2670" t="str">
            <v>－</v>
          </cell>
          <cell r="I2670">
            <v>323</v>
          </cell>
          <cell r="J2670" t="str">
            <v>－</v>
          </cell>
          <cell r="K2670">
            <v>2692</v>
          </cell>
        </row>
        <row r="2671">
          <cell r="B2671" t="str">
            <v>HT-4990-R40B41C</v>
          </cell>
          <cell r="C2671" t="str">
            <v>VRｸﾗｽｱｯﾌﾟｸﾞﾚｰﾄﾞ</v>
          </cell>
          <cell r="D2671" t="str">
            <v>VR400B-&gt; VR410 3CPU ｱﾂﾌﾟｸﾞﾚｰﾄﾞ</v>
          </cell>
          <cell r="E2671" t="str">
            <v>－</v>
          </cell>
          <cell r="F2671" t="str">
            <v>－</v>
          </cell>
          <cell r="G2671" t="str">
            <v>－</v>
          </cell>
          <cell r="H2671" t="str">
            <v>－</v>
          </cell>
          <cell r="I2671">
            <v>323</v>
          </cell>
          <cell r="J2671" t="str">
            <v>－</v>
          </cell>
          <cell r="K2671">
            <v>2692</v>
          </cell>
        </row>
        <row r="2672">
          <cell r="B2672" t="str">
            <v>HT-4990-R20U41D</v>
          </cell>
          <cell r="C2672" t="str">
            <v>VRｸﾗｽｱｯﾌﾟｸﾞﾚｰﾄﾞ</v>
          </cell>
          <cell r="D2672" t="str">
            <v>VR200 -&gt; VR410 4CPU ｱﾂﾌﾟｸﾞﾚｰﾄﾞ</v>
          </cell>
          <cell r="E2672" t="str">
            <v>－</v>
          </cell>
          <cell r="F2672" t="str">
            <v>－</v>
          </cell>
          <cell r="G2672" t="str">
            <v>－</v>
          </cell>
          <cell r="H2672" t="str">
            <v>－</v>
          </cell>
          <cell r="I2672">
            <v>323</v>
          </cell>
          <cell r="J2672" t="str">
            <v>－</v>
          </cell>
          <cell r="K2672">
            <v>8353</v>
          </cell>
        </row>
        <row r="2673">
          <cell r="B2673" t="str">
            <v>HT-4990-R21U41D</v>
          </cell>
          <cell r="C2673" t="str">
            <v>VRｸﾗｽｱｯﾌﾟｸﾞﾚｰﾄﾞ</v>
          </cell>
          <cell r="D2673" t="str">
            <v>VR210 -&gt; VR410 4CPU ｱﾂﾌﾟｸﾞﾚｰﾄﾞ</v>
          </cell>
          <cell r="E2673" t="str">
            <v>－</v>
          </cell>
          <cell r="F2673" t="str">
            <v>－</v>
          </cell>
          <cell r="G2673" t="str">
            <v>－</v>
          </cell>
          <cell r="H2673" t="str">
            <v>－</v>
          </cell>
          <cell r="I2673">
            <v>323</v>
          </cell>
          <cell r="J2673" t="str">
            <v>－</v>
          </cell>
          <cell r="K2673">
            <v>2969</v>
          </cell>
        </row>
        <row r="2674">
          <cell r="B2674" t="str">
            <v>HT-4990-R40U41D</v>
          </cell>
          <cell r="C2674" t="str">
            <v>VRｸﾗｽｱｯﾌﾟｸﾞﾚｰﾄﾞ</v>
          </cell>
          <cell r="D2674" t="str">
            <v>VR400 -&gt; VR410 4CPU ｱﾂﾌﾟｸﾞﾚｰﾄﾞ</v>
          </cell>
          <cell r="E2674" t="str">
            <v>－</v>
          </cell>
          <cell r="F2674" t="str">
            <v>－</v>
          </cell>
          <cell r="G2674" t="str">
            <v>－</v>
          </cell>
          <cell r="H2674" t="str">
            <v>－</v>
          </cell>
          <cell r="I2674">
            <v>323</v>
          </cell>
          <cell r="J2674" t="str">
            <v>－</v>
          </cell>
          <cell r="K2674">
            <v>3483</v>
          </cell>
        </row>
        <row r="2675">
          <cell r="B2675" t="str">
            <v>HT-4990-R40B41D</v>
          </cell>
          <cell r="C2675" t="str">
            <v>VRｸﾗｽｱｯﾌﾟｸﾞﾚｰﾄﾞ</v>
          </cell>
          <cell r="D2675" t="str">
            <v>VR400B-&gt; VR410 4CPU ｱﾂﾌﾟｸﾞﾚｰﾄﾞ</v>
          </cell>
          <cell r="E2675" t="str">
            <v>－</v>
          </cell>
          <cell r="F2675" t="str">
            <v>－</v>
          </cell>
          <cell r="G2675" t="str">
            <v>－</v>
          </cell>
          <cell r="H2675" t="str">
            <v>－</v>
          </cell>
          <cell r="I2675">
            <v>323</v>
          </cell>
          <cell r="J2675" t="str">
            <v>－</v>
          </cell>
          <cell r="K2675">
            <v>3483</v>
          </cell>
        </row>
        <row r="2676">
          <cell r="B2676" t="str">
            <v>HT-4990-R10U21</v>
          </cell>
          <cell r="C2676" t="str">
            <v>VRｸﾗｽｱｯﾌﾟｸﾞﾚｰﾄﾞ</v>
          </cell>
          <cell r="D2676" t="str">
            <v>VR100 -&gt; VR210 1CPU ｱﾂﾌﾟｸﾞﾚｰﾄﾞ</v>
          </cell>
          <cell r="E2676" t="str">
            <v>－</v>
          </cell>
          <cell r="F2676" t="str">
            <v>－</v>
          </cell>
          <cell r="G2676" t="str">
            <v>－</v>
          </cell>
          <cell r="H2676" t="str">
            <v>－</v>
          </cell>
          <cell r="I2676">
            <v>323</v>
          </cell>
          <cell r="J2676" t="str">
            <v>－</v>
          </cell>
          <cell r="K2676">
            <v>3204</v>
          </cell>
        </row>
        <row r="2677">
          <cell r="B2677" t="str">
            <v>HT-4990-R20U21A</v>
          </cell>
          <cell r="C2677" t="str">
            <v>VRｸﾗｽｱｯﾌﾟｸﾞﾚｰﾄﾞ</v>
          </cell>
          <cell r="D2677" t="str">
            <v>VR200 -&gt; VR210 1CPU ｱﾂﾌﾟｸﾞﾚｰﾄﾞ</v>
          </cell>
          <cell r="E2677" t="str">
            <v>－</v>
          </cell>
          <cell r="F2677" t="str">
            <v>－</v>
          </cell>
          <cell r="G2677" t="str">
            <v>－</v>
          </cell>
          <cell r="H2677" t="str">
            <v>－</v>
          </cell>
          <cell r="I2677">
            <v>323</v>
          </cell>
          <cell r="J2677" t="str">
            <v>－</v>
          </cell>
          <cell r="K2677">
            <v>1110</v>
          </cell>
        </row>
        <row r="2678">
          <cell r="B2678" t="str">
            <v>HT-4990-R20U21B</v>
          </cell>
          <cell r="C2678" t="str">
            <v>VRｸﾗｽｱｯﾌﾟｸﾞﾚｰﾄﾞ</v>
          </cell>
          <cell r="D2678" t="str">
            <v>VR200 -&gt; VR210 2CPU ｱﾂﾌﾟｸﾞﾚｰﾄﾞ</v>
          </cell>
          <cell r="E2678" t="str">
            <v>－</v>
          </cell>
          <cell r="F2678" t="str">
            <v>－</v>
          </cell>
          <cell r="G2678" t="str">
            <v>－</v>
          </cell>
          <cell r="H2678" t="str">
            <v>－</v>
          </cell>
          <cell r="I2678">
            <v>323</v>
          </cell>
          <cell r="J2678" t="str">
            <v>－</v>
          </cell>
          <cell r="K2678">
            <v>1901</v>
          </cell>
        </row>
        <row r="2679">
          <cell r="B2679" t="str">
            <v>HT-4990-R20U21C</v>
          </cell>
          <cell r="C2679" t="str">
            <v>VRｸﾗｽｱｯﾌﾟｸﾞﾚｰﾄﾞ</v>
          </cell>
          <cell r="D2679" t="str">
            <v>VR200 -&gt; VR210 3CPU ｱﾂﾌﾟｸﾞﾚｰﾄﾞ</v>
          </cell>
          <cell r="E2679" t="str">
            <v>－</v>
          </cell>
          <cell r="F2679" t="str">
            <v>－</v>
          </cell>
          <cell r="G2679" t="str">
            <v>－</v>
          </cell>
          <cell r="H2679" t="str">
            <v>－</v>
          </cell>
          <cell r="I2679">
            <v>323</v>
          </cell>
          <cell r="J2679" t="str">
            <v>－</v>
          </cell>
          <cell r="K2679">
            <v>2692</v>
          </cell>
        </row>
        <row r="2680">
          <cell r="B2680" t="str">
            <v>HT-4990-R20U21D</v>
          </cell>
          <cell r="C2680" t="str">
            <v>VRｸﾗｽｱｯﾌﾟｸﾞﾚｰﾄﾞ</v>
          </cell>
          <cell r="D2680" t="str">
            <v>VR200 -&gt; VR210 4CPU ｱﾂﾌﾟｸﾞﾚｰﾄﾞ</v>
          </cell>
          <cell r="E2680" t="str">
            <v>－</v>
          </cell>
          <cell r="F2680" t="str">
            <v>－</v>
          </cell>
          <cell r="G2680" t="str">
            <v>－</v>
          </cell>
          <cell r="H2680" t="str">
            <v>－</v>
          </cell>
          <cell r="I2680">
            <v>323</v>
          </cell>
          <cell r="J2680" t="str">
            <v>－</v>
          </cell>
          <cell r="K2680">
            <v>3483</v>
          </cell>
        </row>
        <row r="2681">
          <cell r="B2681" t="str">
            <v>HT-4990-T50U201</v>
          </cell>
          <cell r="C2681" t="str">
            <v>VT500ｱｯﾌﾟｸﾞﾚｰﾄﾞ</v>
          </cell>
          <cell r="D2681" t="str">
            <v>VT500 -&gt; VT520 1CPU ｱﾂﾌﾟｸﾞﾚｰﾄﾞ</v>
          </cell>
          <cell r="E2681" t="str">
            <v>－</v>
          </cell>
          <cell r="F2681" t="str">
            <v>－</v>
          </cell>
          <cell r="G2681" t="str">
            <v>－</v>
          </cell>
          <cell r="H2681" t="str">
            <v>－</v>
          </cell>
          <cell r="I2681">
            <v>323</v>
          </cell>
          <cell r="J2681" t="str">
            <v>－</v>
          </cell>
          <cell r="K2681">
            <v>1564</v>
          </cell>
        </row>
        <row r="2682">
          <cell r="B2682" t="str">
            <v>HT-4990-T50U202</v>
          </cell>
          <cell r="C2682" t="str">
            <v>VT500ｱｯﾌﾟｸﾞﾚｰﾄﾞ</v>
          </cell>
          <cell r="D2682" t="str">
            <v>VT500 -&gt; VT520 2CPU ｱﾂﾌﾟｸﾞﾚｰﾄﾞ</v>
          </cell>
          <cell r="E2682" t="str">
            <v>－</v>
          </cell>
          <cell r="F2682" t="str">
            <v>－</v>
          </cell>
          <cell r="G2682" t="str">
            <v>－</v>
          </cell>
          <cell r="H2682" t="str">
            <v>－</v>
          </cell>
          <cell r="I2682">
            <v>323</v>
          </cell>
          <cell r="J2682" t="str">
            <v>－</v>
          </cell>
          <cell r="K2682">
            <v>3126</v>
          </cell>
        </row>
        <row r="2683">
          <cell r="B2683" t="str">
            <v>HT-4990-T50U203</v>
          </cell>
          <cell r="C2683" t="str">
            <v>VT500ｱｯﾌﾟｸﾞﾚｰﾄﾞ</v>
          </cell>
          <cell r="D2683" t="str">
            <v>VT500 -&gt; VT520 3CPU ｱﾂﾌﾟｸﾞﾚｰﾄﾞ</v>
          </cell>
          <cell r="E2683" t="str">
            <v>－</v>
          </cell>
          <cell r="F2683" t="str">
            <v>－</v>
          </cell>
          <cell r="G2683" t="str">
            <v>－</v>
          </cell>
          <cell r="H2683" t="str">
            <v>－</v>
          </cell>
          <cell r="I2683">
            <v>323</v>
          </cell>
          <cell r="J2683" t="str">
            <v>－</v>
          </cell>
          <cell r="K2683">
            <v>4690</v>
          </cell>
        </row>
        <row r="2684">
          <cell r="B2684" t="str">
            <v>HT-4990-T50U204</v>
          </cell>
          <cell r="C2684" t="str">
            <v>VT500ｱｯﾌﾟｸﾞﾚｰﾄﾞ</v>
          </cell>
          <cell r="D2684" t="str">
            <v>VT500 -&gt; VT520 4CPU ｱﾂﾌﾟｸﾞﾚｰﾄﾞ</v>
          </cell>
          <cell r="E2684" t="str">
            <v>－</v>
          </cell>
          <cell r="F2684" t="str">
            <v>－</v>
          </cell>
          <cell r="G2684" t="str">
            <v>－</v>
          </cell>
          <cell r="H2684" t="str">
            <v>－</v>
          </cell>
          <cell r="I2684">
            <v>323</v>
          </cell>
          <cell r="J2684" t="str">
            <v>－</v>
          </cell>
          <cell r="K2684">
            <v>6252</v>
          </cell>
        </row>
        <row r="2685">
          <cell r="B2685" t="str">
            <v>HT-4990-T50U205</v>
          </cell>
          <cell r="C2685" t="str">
            <v>VT500ｱｯﾌﾟｸﾞﾚｰﾄﾞ</v>
          </cell>
          <cell r="D2685" t="str">
            <v>VT500 -&gt; VT520 5CPU ｱﾂﾌﾟｸﾞﾚｰﾄﾞ</v>
          </cell>
          <cell r="E2685" t="str">
            <v>－</v>
          </cell>
          <cell r="F2685" t="str">
            <v>－</v>
          </cell>
          <cell r="G2685" t="str">
            <v>－</v>
          </cell>
          <cell r="H2685" t="str">
            <v>－</v>
          </cell>
          <cell r="I2685">
            <v>323</v>
          </cell>
          <cell r="J2685" t="str">
            <v>－</v>
          </cell>
          <cell r="K2685">
            <v>7816</v>
          </cell>
        </row>
        <row r="2686">
          <cell r="B2686" t="str">
            <v>HT-4990-T50U206</v>
          </cell>
          <cell r="C2686" t="str">
            <v>VT500ｱｯﾌﾟｸﾞﾚｰﾄﾞ</v>
          </cell>
          <cell r="D2686" t="str">
            <v>VT500 -&gt; VT520 6CPU ｱﾂﾌﾟｸﾞﾚｰﾄﾞ</v>
          </cell>
          <cell r="E2686" t="str">
            <v>－</v>
          </cell>
          <cell r="F2686" t="str">
            <v>－</v>
          </cell>
          <cell r="G2686" t="str">
            <v>－</v>
          </cell>
          <cell r="H2686" t="str">
            <v>－</v>
          </cell>
          <cell r="I2686">
            <v>323</v>
          </cell>
          <cell r="J2686" t="str">
            <v>－</v>
          </cell>
          <cell r="K2686">
            <v>9378</v>
          </cell>
        </row>
        <row r="2687">
          <cell r="B2687" t="str">
            <v>HT-4990-T50U207</v>
          </cell>
          <cell r="C2687" t="str">
            <v>VT500ｱｯﾌﾟｸﾞﾚｰﾄﾞ</v>
          </cell>
          <cell r="D2687" t="str">
            <v>VT500 -&gt; VT520 7CPU ｱﾂﾌﾟｸﾞﾚｰﾄﾞ</v>
          </cell>
          <cell r="E2687" t="str">
            <v>－</v>
          </cell>
          <cell r="F2687" t="str">
            <v>－</v>
          </cell>
          <cell r="G2687" t="str">
            <v>－</v>
          </cell>
          <cell r="H2687" t="str">
            <v>－</v>
          </cell>
          <cell r="I2687">
            <v>323</v>
          </cell>
          <cell r="J2687" t="str">
            <v>－</v>
          </cell>
          <cell r="K2687">
            <v>10942</v>
          </cell>
        </row>
        <row r="2688">
          <cell r="B2688" t="str">
            <v>HT-4990-T50U208</v>
          </cell>
          <cell r="C2688" t="str">
            <v>VT500ｱｯﾌﾟｸﾞﾚｰﾄﾞ</v>
          </cell>
          <cell r="D2688" t="str">
            <v>VT500 -&gt; VT520 8CPU ｱﾂﾌﾟｸﾞﾚｰﾄﾞ</v>
          </cell>
          <cell r="E2688" t="str">
            <v>－</v>
          </cell>
          <cell r="F2688" t="str">
            <v>－</v>
          </cell>
          <cell r="G2688" t="str">
            <v>－</v>
          </cell>
          <cell r="H2688" t="str">
            <v>－</v>
          </cell>
          <cell r="I2688">
            <v>323</v>
          </cell>
          <cell r="J2688" t="str">
            <v>－</v>
          </cell>
          <cell r="K2688">
            <v>12504</v>
          </cell>
        </row>
        <row r="2689">
          <cell r="B2689" t="str">
            <v>HT-4990-T50U209</v>
          </cell>
          <cell r="C2689" t="str">
            <v>VT500ｱｯﾌﾟｸﾞﾚｰﾄﾞ</v>
          </cell>
          <cell r="D2689" t="str">
            <v>VT500 -&gt; VT520 9CPU ｱﾂﾌﾟｸﾞﾚｰﾄﾞ</v>
          </cell>
          <cell r="E2689" t="str">
            <v>－</v>
          </cell>
          <cell r="F2689" t="str">
            <v>－</v>
          </cell>
          <cell r="G2689" t="str">
            <v>－</v>
          </cell>
          <cell r="H2689" t="str">
            <v>－</v>
          </cell>
          <cell r="I2689">
            <v>323</v>
          </cell>
          <cell r="J2689" t="str">
            <v>－</v>
          </cell>
          <cell r="K2689">
            <v>14068</v>
          </cell>
        </row>
        <row r="2690">
          <cell r="B2690" t="str">
            <v>HT-4990-T50U210</v>
          </cell>
          <cell r="C2690" t="str">
            <v>VT500ｱｯﾌﾟｸﾞﾚｰﾄﾞ</v>
          </cell>
          <cell r="D2690" t="str">
            <v>VT500 -&gt; VT520 10CPU ｱﾂﾌﾟｸﾞﾚｰﾄﾞ</v>
          </cell>
          <cell r="E2690" t="str">
            <v>－</v>
          </cell>
          <cell r="F2690" t="str">
            <v>－</v>
          </cell>
          <cell r="G2690" t="str">
            <v>－</v>
          </cell>
          <cell r="H2690" t="str">
            <v>－</v>
          </cell>
          <cell r="I2690">
            <v>323</v>
          </cell>
          <cell r="J2690" t="str">
            <v>－</v>
          </cell>
          <cell r="K2690">
            <v>15630</v>
          </cell>
        </row>
        <row r="2691">
          <cell r="B2691" t="str">
            <v>HT-4990-T50U211</v>
          </cell>
          <cell r="C2691" t="str">
            <v>VT500ｱｯﾌﾟｸﾞﾚｰﾄﾞ</v>
          </cell>
          <cell r="D2691" t="str">
            <v>VT500 -&gt; VT520 11CPU ｱﾂﾌﾟｸﾞﾚｰﾄﾞ</v>
          </cell>
          <cell r="E2691" t="str">
            <v>－</v>
          </cell>
          <cell r="F2691" t="str">
            <v>－</v>
          </cell>
          <cell r="G2691" t="str">
            <v>－</v>
          </cell>
          <cell r="H2691" t="str">
            <v>－</v>
          </cell>
          <cell r="I2691">
            <v>323</v>
          </cell>
          <cell r="J2691" t="str">
            <v>－</v>
          </cell>
          <cell r="K2691">
            <v>17194</v>
          </cell>
        </row>
        <row r="2692">
          <cell r="B2692" t="str">
            <v>HT-4990-T50U212</v>
          </cell>
          <cell r="C2692" t="str">
            <v>VT500ｱｯﾌﾟｸﾞﾚｰﾄﾞ</v>
          </cell>
          <cell r="D2692" t="str">
            <v>VT500 -&gt; VT520 12CPU ｱﾂﾌﾟｸﾞﾚｰﾄﾞ</v>
          </cell>
          <cell r="E2692" t="str">
            <v>－</v>
          </cell>
          <cell r="F2692" t="str">
            <v>－</v>
          </cell>
          <cell r="G2692" t="str">
            <v>－</v>
          </cell>
          <cell r="H2692" t="str">
            <v>－</v>
          </cell>
          <cell r="I2692">
            <v>323</v>
          </cell>
          <cell r="J2692" t="str">
            <v>－</v>
          </cell>
          <cell r="K2692">
            <v>18756</v>
          </cell>
        </row>
        <row r="2693">
          <cell r="B2693" t="str">
            <v>HT-4090-SRM2DA</v>
          </cell>
          <cell r="C2693" t="str">
            <v>ﾗｯｸﾏｳﾝﾄｽﾄﾚｰｼﾞ(SE)</v>
          </cell>
          <cell r="D2693" t="str">
            <v xml:space="preserve">ﾗｯｸﾏｳﾝﾄ S.E SCSI 2GB HD       </v>
          </cell>
          <cell r="E2693" t="str">
            <v>－</v>
          </cell>
          <cell r="F2693" t="str">
            <v>－</v>
          </cell>
          <cell r="G2693" t="str">
            <v>－</v>
          </cell>
          <cell r="H2693" t="str">
            <v>－</v>
          </cell>
          <cell r="I2693">
            <v>323</v>
          </cell>
          <cell r="J2693" t="str">
            <v>－</v>
          </cell>
          <cell r="K2693">
            <v>605</v>
          </cell>
        </row>
        <row r="2694">
          <cell r="B2694" t="str">
            <v>HT-4090-SRM4D</v>
          </cell>
          <cell r="C2694" t="str">
            <v>ﾗｯｸﾏｳﾝﾄｽﾄﾚｰｼﾞ(SE)</v>
          </cell>
          <cell r="D2694" t="str">
            <v>S.E SCSIﾗﾂｸ ﾏｳﾝﾄ ｽﾄﾚｰｼﾞ4GBﾃﾞｨｽｸ</v>
          </cell>
          <cell r="E2694" t="str">
            <v>－</v>
          </cell>
          <cell r="F2694" t="str">
            <v>－</v>
          </cell>
          <cell r="G2694" t="str">
            <v>－</v>
          </cell>
          <cell r="H2694" t="str">
            <v>－</v>
          </cell>
          <cell r="I2694">
            <v>323</v>
          </cell>
          <cell r="J2694" t="str">
            <v>－</v>
          </cell>
          <cell r="K2694">
            <v>780</v>
          </cell>
        </row>
        <row r="2695">
          <cell r="B2695" t="str">
            <v>HT-F4090-S2DU</v>
          </cell>
          <cell r="C2695" t="str">
            <v>ﾗｯｸﾏｳﾝﾄ/ﾐﾆﾀﾜｰｽﾄﾚｰｼﾞ(SE)</v>
          </cell>
          <cell r="D2695" t="str">
            <v xml:space="preserve">S.E SCSI R/T 2GBﾃﾞｲｽｸｶｸﾁﾖｳｷﾂﾄ </v>
          </cell>
          <cell r="E2695" t="str">
            <v>－</v>
          </cell>
          <cell r="F2695" t="str">
            <v>－</v>
          </cell>
          <cell r="G2695" t="str">
            <v>－</v>
          </cell>
          <cell r="H2695" t="str">
            <v>－</v>
          </cell>
          <cell r="I2695">
            <v>323</v>
          </cell>
          <cell r="J2695" t="str">
            <v>－</v>
          </cell>
          <cell r="K2695">
            <v>280</v>
          </cell>
        </row>
        <row r="2696">
          <cell r="B2696" t="str">
            <v>HT-F4090-S4DU</v>
          </cell>
          <cell r="C2696" t="str">
            <v>ﾗｯｸﾏｳﾝﾄ/ﾐﾆﾀﾜｰｽﾄﾚｰｼﾞ(SE)</v>
          </cell>
          <cell r="D2696" t="str">
            <v xml:space="preserve">S.E SCSI R/T 4GBﾃﾞｲｽｸｶｸﾁﾖｳｷﾂﾄ </v>
          </cell>
          <cell r="E2696" t="str">
            <v>－</v>
          </cell>
          <cell r="F2696" t="str">
            <v>－</v>
          </cell>
          <cell r="G2696" t="str">
            <v>－</v>
          </cell>
          <cell r="H2696" t="str">
            <v>－</v>
          </cell>
          <cell r="I2696">
            <v>323</v>
          </cell>
          <cell r="J2696" t="str">
            <v>－</v>
          </cell>
          <cell r="K2696">
            <v>420</v>
          </cell>
        </row>
        <row r="2697">
          <cell r="B2697" t="str">
            <v>HT-4090-STW2DA</v>
          </cell>
          <cell r="C2697" t="str">
            <v>ﾐﾆﾀﾜｰｽﾄﾚｰｼﾞ(SE)</v>
          </cell>
          <cell r="D2697" t="str">
            <v xml:space="preserve">S.E SCSIﾐﾆﾀﾜｰ ｽﾄﾚｰｼﾞ 2GBﾃﾞｲｽｸ </v>
          </cell>
          <cell r="E2697" t="str">
            <v>－</v>
          </cell>
          <cell r="F2697" t="str">
            <v>－</v>
          </cell>
          <cell r="G2697" t="str">
            <v>－</v>
          </cell>
          <cell r="H2697" t="str">
            <v>－</v>
          </cell>
          <cell r="I2697">
            <v>323</v>
          </cell>
          <cell r="J2697" t="str">
            <v>－</v>
          </cell>
          <cell r="K2697">
            <v>605</v>
          </cell>
        </row>
        <row r="2698">
          <cell r="B2698" t="str">
            <v>HT-4090-STW4D</v>
          </cell>
          <cell r="C2698" t="str">
            <v>ﾐﾆﾀﾜｰｽﾄﾚｰｼﾞ(SE)</v>
          </cell>
          <cell r="D2698" t="str">
            <v xml:space="preserve">S.E SCSIﾐﾆﾀﾜｰ ｽﾄﾚｰｼﾞ 4GBﾃﾞｲｽｸ </v>
          </cell>
          <cell r="E2698" t="str">
            <v>－</v>
          </cell>
          <cell r="F2698" t="str">
            <v>－</v>
          </cell>
          <cell r="G2698" t="str">
            <v>－</v>
          </cell>
          <cell r="H2698" t="str">
            <v>－</v>
          </cell>
          <cell r="I2698">
            <v>323</v>
          </cell>
          <cell r="J2698" t="str">
            <v>－</v>
          </cell>
          <cell r="K2698">
            <v>780</v>
          </cell>
        </row>
        <row r="2699">
          <cell r="B2699" t="str">
            <v>HT-4090-FRM2DA</v>
          </cell>
          <cell r="C2699" t="str">
            <v>ﾗｯｸﾏｳﾝﾄｽﾄﾚｰｼﾞ(F/W)</v>
          </cell>
          <cell r="D2699" t="str">
            <v>F/W SCSﾗﾂｸﾏｳﾝﾄ ｽﾄﾚｰｼﾞ 2GBﾃﾞｲｽｸ</v>
          </cell>
          <cell r="E2699" t="str">
            <v>－</v>
          </cell>
          <cell r="F2699" t="str">
            <v>－</v>
          </cell>
          <cell r="G2699" t="str">
            <v>－</v>
          </cell>
          <cell r="H2699" t="str">
            <v>－</v>
          </cell>
          <cell r="I2699">
            <v>323</v>
          </cell>
          <cell r="J2699" t="str">
            <v>－</v>
          </cell>
          <cell r="K2699">
            <v>605</v>
          </cell>
        </row>
        <row r="2700">
          <cell r="B2700" t="str">
            <v>HT-4090-FRM4D</v>
          </cell>
          <cell r="C2700" t="str">
            <v>ﾗｯｸﾏｳﾝﾄｽﾄﾚｰｼﾞ(F/W)</v>
          </cell>
          <cell r="D2700" t="str">
            <v>F/W SCSﾗﾂｸﾏｳﾝﾄ ｽﾄﾚｰｼﾞ 4GBﾃﾞｲｽｸ</v>
          </cell>
          <cell r="E2700" t="str">
            <v>－</v>
          </cell>
          <cell r="F2700" t="str">
            <v>－</v>
          </cell>
          <cell r="G2700" t="str">
            <v>－</v>
          </cell>
          <cell r="H2700" t="str">
            <v>－</v>
          </cell>
          <cell r="I2700">
            <v>323</v>
          </cell>
          <cell r="J2700" t="str">
            <v>－</v>
          </cell>
          <cell r="K2700">
            <v>780</v>
          </cell>
        </row>
        <row r="2701">
          <cell r="B2701" t="str">
            <v>HT-F4090-F2DU</v>
          </cell>
          <cell r="C2701" t="str">
            <v>ﾗｯｸﾏｳﾝﾄ/ﾐﾆﾀﾜｰｽﾄﾚｰｼﾞ(F/W)</v>
          </cell>
          <cell r="D2701" t="str">
            <v>F/W SCSI R/T 2GBﾃﾞｲｽｸｶｸﾁﾖｳ ｷﾂﾄ</v>
          </cell>
          <cell r="E2701" t="str">
            <v>－</v>
          </cell>
          <cell r="F2701" t="str">
            <v>－</v>
          </cell>
          <cell r="G2701" t="str">
            <v>－</v>
          </cell>
          <cell r="H2701" t="str">
            <v>－</v>
          </cell>
          <cell r="I2701">
            <v>323</v>
          </cell>
          <cell r="J2701" t="str">
            <v>－</v>
          </cell>
          <cell r="K2701">
            <v>280</v>
          </cell>
        </row>
        <row r="2702">
          <cell r="B2702" t="str">
            <v>HT-F4090-F4DU</v>
          </cell>
          <cell r="C2702" t="str">
            <v>ﾗｯｸﾏｳﾝﾄ/ﾐﾆﾀﾜｰｽﾄﾚｰｼﾞ(F/W)</v>
          </cell>
          <cell r="D2702" t="str">
            <v>F/W SCSI R/T 4GBﾃﾞｲｽｸｶｸﾁﾖｳ ｷﾂﾄ</v>
          </cell>
          <cell r="E2702" t="str">
            <v>－</v>
          </cell>
          <cell r="F2702" t="str">
            <v>－</v>
          </cell>
          <cell r="G2702" t="str">
            <v>－</v>
          </cell>
          <cell r="H2702" t="str">
            <v>－</v>
          </cell>
          <cell r="I2702">
            <v>323</v>
          </cell>
          <cell r="J2702" t="str">
            <v>－</v>
          </cell>
          <cell r="K2702">
            <v>420</v>
          </cell>
        </row>
        <row r="2703">
          <cell r="B2703" t="str">
            <v>HT-4090-FTW2DA</v>
          </cell>
          <cell r="C2703" t="str">
            <v>ﾐﾆﾀﾜｰｽﾄﾚｰｼﾞ(F/W)</v>
          </cell>
          <cell r="D2703" t="str">
            <v xml:space="preserve">F/W SCSIﾐﾆﾀﾜｰ ｽﾄﾚｰｼﾞ 2GBﾃﾞｲｽｸ </v>
          </cell>
          <cell r="E2703" t="str">
            <v>－</v>
          </cell>
          <cell r="F2703" t="str">
            <v>－</v>
          </cell>
          <cell r="G2703" t="str">
            <v>－</v>
          </cell>
          <cell r="H2703" t="str">
            <v>－</v>
          </cell>
          <cell r="I2703">
            <v>323</v>
          </cell>
          <cell r="J2703" t="str">
            <v>－</v>
          </cell>
          <cell r="K2703">
            <v>605</v>
          </cell>
        </row>
        <row r="2704">
          <cell r="B2704" t="str">
            <v>HT-4090-FTW4D</v>
          </cell>
          <cell r="C2704" t="str">
            <v>ﾐﾆﾀﾜｰｽﾄﾚｰｼﾞ(F/W)</v>
          </cell>
          <cell r="D2704" t="str">
            <v xml:space="preserve">F/W SCSIﾐﾆﾀﾜｰ ｽﾄﾚｰｼﾞ 4GBﾃﾞｲｽｸ </v>
          </cell>
          <cell r="E2704" t="str">
            <v>－</v>
          </cell>
          <cell r="F2704" t="str">
            <v>－</v>
          </cell>
          <cell r="G2704" t="str">
            <v>－</v>
          </cell>
          <cell r="H2704" t="str">
            <v>－</v>
          </cell>
          <cell r="I2704">
            <v>323</v>
          </cell>
          <cell r="J2704" t="str">
            <v>－</v>
          </cell>
          <cell r="K2704">
            <v>780</v>
          </cell>
        </row>
        <row r="2705">
          <cell r="B2705" t="str">
            <v>HT-4090-HAD10RA</v>
          </cell>
          <cell r="C2705" t="str">
            <v>HAｱﾚｲ</v>
          </cell>
          <cell r="D2705" t="str">
            <v xml:space="preserve">HA ﾃﾞｲｽｸｱﾚｲ ﾓﾃﾞﾙ10 ﾗﾂｸﾏｳﾝﾄｶﾞﾀ </v>
          </cell>
          <cell r="E2705" t="str">
            <v>－</v>
          </cell>
          <cell r="F2705" t="str">
            <v>－</v>
          </cell>
          <cell r="G2705" t="str">
            <v>－</v>
          </cell>
          <cell r="H2705" t="str">
            <v>－</v>
          </cell>
          <cell r="I2705">
            <v>323</v>
          </cell>
          <cell r="J2705" t="str">
            <v>－</v>
          </cell>
          <cell r="K2705">
            <v>4130</v>
          </cell>
        </row>
        <row r="2706">
          <cell r="B2706" t="str">
            <v>HT-4090-HAD10SA</v>
          </cell>
          <cell r="C2706" t="str">
            <v>HAｱﾚｲ</v>
          </cell>
          <cell r="D2706" t="str">
            <v>HA ﾃﾞｲｽｸｱﾚｲ ﾓﾃﾞﾙ10 ﾃﾞｽｸｻｲﾄﾞｶﾞﾀ</v>
          </cell>
          <cell r="E2706" t="str">
            <v>－</v>
          </cell>
          <cell r="F2706" t="str">
            <v>－</v>
          </cell>
          <cell r="G2706" t="str">
            <v>－</v>
          </cell>
          <cell r="H2706" t="str">
            <v>－</v>
          </cell>
          <cell r="I2706">
            <v>323</v>
          </cell>
          <cell r="J2706" t="str">
            <v>－</v>
          </cell>
          <cell r="K2706">
            <v>4130</v>
          </cell>
        </row>
        <row r="2707">
          <cell r="B2707" t="str">
            <v>HT-4090-HAD20RA</v>
          </cell>
          <cell r="C2707" t="str">
            <v>HAｱﾚｲ</v>
          </cell>
          <cell r="D2707" t="str">
            <v xml:space="preserve">HA ﾃﾞｲｽｸｱﾚｲ ﾓﾃﾞﾙ20 ﾗﾂｸﾏｳﾝﾄｶﾞﾀ </v>
          </cell>
          <cell r="E2707" t="str">
            <v>－</v>
          </cell>
          <cell r="F2707" t="str">
            <v>－</v>
          </cell>
          <cell r="G2707" t="str">
            <v>－</v>
          </cell>
          <cell r="H2707" t="str">
            <v>－</v>
          </cell>
          <cell r="I2707">
            <v>323</v>
          </cell>
          <cell r="J2707" t="str">
            <v>－</v>
          </cell>
          <cell r="K2707">
            <v>6991</v>
          </cell>
        </row>
        <row r="2708">
          <cell r="B2708" t="str">
            <v>HT-4090-HAD20SA</v>
          </cell>
          <cell r="C2708" t="str">
            <v>HAｱﾚｲ</v>
          </cell>
          <cell r="D2708" t="str">
            <v>HA ﾃﾞｲｽｸｱﾚｲ ﾓﾃﾞﾙ20 ﾃﾞｽｸｻｲﾄﾞｶﾞﾀ</v>
          </cell>
          <cell r="E2708" t="str">
            <v>－</v>
          </cell>
          <cell r="F2708" t="str">
            <v>－</v>
          </cell>
          <cell r="G2708" t="str">
            <v>－</v>
          </cell>
          <cell r="H2708" t="str">
            <v>－</v>
          </cell>
          <cell r="I2708">
            <v>323</v>
          </cell>
          <cell r="J2708" t="str">
            <v>－</v>
          </cell>
          <cell r="K2708">
            <v>6991</v>
          </cell>
        </row>
        <row r="2709">
          <cell r="B2709" t="str">
            <v>HT-F4090-HA4DK</v>
          </cell>
          <cell r="C2709" t="str">
            <v>ﾃﾞｨｽｸﾓｼﾞｭｰﾙ</v>
          </cell>
          <cell r="D2709" t="str">
            <v xml:space="preserve">ｱﾄﾞｵﾝ 4GB HAﾃﾞｲｽ ﾓｼﾞﾕｰﾙ       </v>
          </cell>
          <cell r="E2709" t="str">
            <v>－</v>
          </cell>
          <cell r="F2709" t="str">
            <v>－</v>
          </cell>
          <cell r="G2709" t="str">
            <v>－</v>
          </cell>
          <cell r="H2709" t="str">
            <v>－</v>
          </cell>
          <cell r="I2709">
            <v>323</v>
          </cell>
          <cell r="J2709" t="str">
            <v>－</v>
          </cell>
          <cell r="K2709">
            <v>479</v>
          </cell>
        </row>
        <row r="2710">
          <cell r="B2710" t="str">
            <v>HT-F3360-EH01A</v>
          </cell>
          <cell r="C2710" t="str">
            <v>ﾅｲｿﾞｳ SE HDD</v>
          </cell>
          <cell r="D2710" t="str">
            <v>VKｸﾗｽ ﾅｲｿﾞｳ S.E SCSI 1GB ﾃﾞｲｽｸ</v>
          </cell>
          <cell r="E2710" t="str">
            <v>－</v>
          </cell>
          <cell r="F2710" t="str">
            <v>－</v>
          </cell>
          <cell r="G2710" t="str">
            <v>－</v>
          </cell>
          <cell r="H2710" t="str">
            <v>－</v>
          </cell>
          <cell r="I2710">
            <v>323</v>
          </cell>
          <cell r="J2710" t="str">
            <v>－</v>
          </cell>
          <cell r="K2710">
            <v>158</v>
          </cell>
        </row>
        <row r="2711">
          <cell r="B2711" t="str">
            <v>HT-F3360-EH02A</v>
          </cell>
          <cell r="C2711" t="str">
            <v>ﾅｲｿﾞｳ SE HDD</v>
          </cell>
          <cell r="D2711" t="str">
            <v>VEｸﾗｽ ﾅｲｿﾞｳ S.E SCSI 2GB ﾃﾞｲｽｸ</v>
          </cell>
          <cell r="E2711" t="str">
            <v>－</v>
          </cell>
          <cell r="F2711" t="str">
            <v>－</v>
          </cell>
          <cell r="G2711" t="str">
            <v>－</v>
          </cell>
          <cell r="H2711" t="str">
            <v>－</v>
          </cell>
          <cell r="I2711">
            <v>323</v>
          </cell>
          <cell r="J2711" t="str">
            <v>－</v>
          </cell>
          <cell r="K2711">
            <v>162</v>
          </cell>
        </row>
        <row r="2712">
          <cell r="B2712" t="str">
            <v>HT-F3360-EH04</v>
          </cell>
          <cell r="C2712" t="str">
            <v>ﾅｲｿﾞｳ SE HDD</v>
          </cell>
          <cell r="D2712" t="str">
            <v>VEｸﾗｽ ﾅｲｿﾞｳ S.E SCSI 4GB ﾃﾞｲｽｸ</v>
          </cell>
          <cell r="E2712" t="str">
            <v>－</v>
          </cell>
          <cell r="F2712" t="str">
            <v>－</v>
          </cell>
          <cell r="G2712" t="str">
            <v>－</v>
          </cell>
          <cell r="H2712" t="str">
            <v>－</v>
          </cell>
          <cell r="I2712">
            <v>323</v>
          </cell>
          <cell r="J2712" t="str">
            <v>－</v>
          </cell>
          <cell r="K2712">
            <v>256</v>
          </cell>
        </row>
        <row r="2713">
          <cell r="B2713" t="str">
            <v>HT-F3360-KH01A</v>
          </cell>
          <cell r="C2713" t="str">
            <v>ﾅｲｿﾞｳ F/W HDD</v>
          </cell>
          <cell r="D2713" t="str">
            <v xml:space="preserve">ﾅｲｿﾞｳ F/W SCSI 1GB HDD        </v>
          </cell>
          <cell r="E2713" t="str">
            <v>－</v>
          </cell>
          <cell r="F2713" t="str">
            <v>－</v>
          </cell>
          <cell r="G2713" t="str">
            <v>－</v>
          </cell>
          <cell r="H2713" t="str">
            <v>－</v>
          </cell>
          <cell r="I2713">
            <v>323</v>
          </cell>
          <cell r="J2713" t="str">
            <v>－</v>
          </cell>
          <cell r="K2713">
            <v>135</v>
          </cell>
        </row>
        <row r="2714">
          <cell r="B2714" t="str">
            <v>HT-F3360-KH02B</v>
          </cell>
          <cell r="C2714" t="str">
            <v>ﾅｲｿﾞｳ F/W HDD</v>
          </cell>
          <cell r="D2714" t="str">
            <v xml:space="preserve">ﾅｲｿﾞｳ F/W SCSI 2GB HDD        </v>
          </cell>
          <cell r="E2714" t="str">
            <v>－</v>
          </cell>
          <cell r="F2714" t="str">
            <v>－</v>
          </cell>
          <cell r="G2714" t="str">
            <v>－</v>
          </cell>
          <cell r="H2714" t="str">
            <v>－</v>
          </cell>
          <cell r="I2714">
            <v>323</v>
          </cell>
          <cell r="J2714" t="str">
            <v>－</v>
          </cell>
          <cell r="K2714">
            <v>212</v>
          </cell>
        </row>
        <row r="2715">
          <cell r="B2715" t="str">
            <v>HT-F3360-KF01</v>
          </cell>
          <cell r="C2715" t="str">
            <v>ﾅｲｿﾞｳ FDD</v>
          </cell>
          <cell r="D2715" t="str">
            <v>ﾅｲｿﾞｳ IDE SCSI 2.88MB 3.5ｲﾝﾁFD</v>
          </cell>
          <cell r="E2715" t="str">
            <v>－</v>
          </cell>
          <cell r="F2715" t="str">
            <v>－</v>
          </cell>
          <cell r="G2715" t="str">
            <v>－</v>
          </cell>
          <cell r="H2715" t="str">
            <v>－</v>
          </cell>
          <cell r="I2715">
            <v>323</v>
          </cell>
          <cell r="J2715" t="str">
            <v>－</v>
          </cell>
          <cell r="K2715">
            <v>49</v>
          </cell>
        </row>
        <row r="2716">
          <cell r="B2716" t="str">
            <v>HT-F3360-KM01</v>
          </cell>
          <cell r="C2716" t="str">
            <v>ﾒﾓﾘ</v>
          </cell>
          <cell r="D2716" t="str">
            <v xml:space="preserve">32MB ﾒﾓﾘ                      </v>
          </cell>
          <cell r="E2716" t="str">
            <v>－</v>
          </cell>
          <cell r="F2716" t="str">
            <v>－</v>
          </cell>
          <cell r="G2716" t="str">
            <v>－</v>
          </cell>
          <cell r="H2716" t="str">
            <v>－</v>
          </cell>
          <cell r="I2716">
            <v>323</v>
          </cell>
          <cell r="J2716" t="str">
            <v>－</v>
          </cell>
          <cell r="K2716">
            <v>132</v>
          </cell>
        </row>
        <row r="2717">
          <cell r="B2717" t="str">
            <v>HT-F3360-KM02</v>
          </cell>
          <cell r="C2717" t="str">
            <v>ﾒﾓﾘ</v>
          </cell>
          <cell r="D2717" t="str">
            <v xml:space="preserve">128MB ﾒﾓﾘ                     </v>
          </cell>
          <cell r="E2717" t="str">
            <v>－</v>
          </cell>
          <cell r="F2717" t="str">
            <v>－</v>
          </cell>
          <cell r="G2717" t="str">
            <v>－</v>
          </cell>
          <cell r="H2717" t="str">
            <v>－</v>
          </cell>
          <cell r="I2717">
            <v>323</v>
          </cell>
          <cell r="J2717" t="str">
            <v>－</v>
          </cell>
          <cell r="K2717">
            <v>239</v>
          </cell>
        </row>
        <row r="2718">
          <cell r="B2718" t="str">
            <v>HT-F3360-HSC03</v>
          </cell>
          <cell r="C2718" t="str">
            <v>HSC ｱﾀﾞﾌﾟﾀ</v>
          </cell>
          <cell r="D2718" t="str">
            <v xml:space="preserve">F/W SCSI ｱﾀﾞﾌﾟﾀ               </v>
          </cell>
          <cell r="E2718" t="str">
            <v>－</v>
          </cell>
          <cell r="F2718" t="str">
            <v>－</v>
          </cell>
          <cell r="G2718" t="str">
            <v>－</v>
          </cell>
          <cell r="H2718" t="str">
            <v>－</v>
          </cell>
          <cell r="I2718">
            <v>323</v>
          </cell>
          <cell r="J2718" t="str">
            <v>－</v>
          </cell>
          <cell r="K2718">
            <v>167</v>
          </cell>
        </row>
        <row r="2719">
          <cell r="B2719" t="str">
            <v>HT-F3360-HSC04</v>
          </cell>
          <cell r="C2719" t="str">
            <v>HSC ｱﾀﾞﾌﾟﾀ</v>
          </cell>
          <cell r="D2719" t="str">
            <v xml:space="preserve">ﾘﾓｰﾄ ﾏﾈｰｼﾞﾒﾝﾄ ｲﾝﾀﾌｴｰｽｶｰﾄﾞ     </v>
          </cell>
          <cell r="E2719" t="str">
            <v>－</v>
          </cell>
          <cell r="F2719" t="str">
            <v>－</v>
          </cell>
          <cell r="G2719" t="str">
            <v>－</v>
          </cell>
          <cell r="H2719" t="str">
            <v>－</v>
          </cell>
          <cell r="I2719">
            <v>323</v>
          </cell>
          <cell r="J2719" t="str">
            <v>－</v>
          </cell>
          <cell r="K2719">
            <v>148</v>
          </cell>
        </row>
        <row r="2720">
          <cell r="B2720" t="str">
            <v>HT-F3360-ES01</v>
          </cell>
          <cell r="C2720" t="str">
            <v>EISA ｱﾀﾞﾌﾟﾀ</v>
          </cell>
          <cell r="D2720" t="str">
            <v xml:space="preserve">EISA 8ﾎﾟｰﾄ MUX ｶｰﾄﾞ           </v>
          </cell>
          <cell r="E2720" t="str">
            <v>－</v>
          </cell>
          <cell r="F2720" t="str">
            <v>－</v>
          </cell>
          <cell r="G2720" t="str">
            <v>－</v>
          </cell>
          <cell r="H2720" t="str">
            <v>－</v>
          </cell>
          <cell r="I2720">
            <v>323</v>
          </cell>
          <cell r="J2720" t="str">
            <v>－</v>
          </cell>
          <cell r="K2720">
            <v>154</v>
          </cell>
        </row>
        <row r="2721">
          <cell r="B2721" t="str">
            <v>HT-F3360-ES02</v>
          </cell>
          <cell r="C2721" t="str">
            <v>EISA ｱﾀﾞﾌﾟﾀ</v>
          </cell>
          <cell r="D2721" t="str">
            <v xml:space="preserve">EISA MUX ｶｰﾄﾞ                 </v>
          </cell>
          <cell r="E2721" t="str">
            <v>－</v>
          </cell>
          <cell r="F2721" t="str">
            <v>－</v>
          </cell>
          <cell r="G2721" t="str">
            <v>－</v>
          </cell>
          <cell r="H2721" t="str">
            <v>－</v>
          </cell>
          <cell r="I2721">
            <v>323</v>
          </cell>
          <cell r="J2721" t="str">
            <v>－</v>
          </cell>
          <cell r="K2721">
            <v>140</v>
          </cell>
        </row>
        <row r="2722">
          <cell r="B2722" t="str">
            <v>HT-F3360-ES03</v>
          </cell>
          <cell r="C2722" t="str">
            <v>EISA ｱﾀﾞﾌﾟﾀ</v>
          </cell>
          <cell r="D2722" t="str">
            <v xml:space="preserve">EISA S.E SCSI ｶｰﾄﾞ            </v>
          </cell>
          <cell r="E2722" t="str">
            <v>－</v>
          </cell>
          <cell r="F2722" t="str">
            <v>－</v>
          </cell>
          <cell r="G2722" t="str">
            <v>－</v>
          </cell>
          <cell r="H2722" t="str">
            <v>－</v>
          </cell>
          <cell r="I2722">
            <v>323</v>
          </cell>
          <cell r="J2722" t="str">
            <v>－</v>
          </cell>
          <cell r="K2722">
            <v>140</v>
          </cell>
        </row>
        <row r="2723">
          <cell r="B2723" t="str">
            <v>HT-F3360-ES04</v>
          </cell>
          <cell r="C2723" t="str">
            <v>EISA ｱﾀﾞﾌﾟﾀ</v>
          </cell>
          <cell r="D2723" t="str">
            <v xml:space="preserve">EISA TOKENRING ｶｰﾄﾞ           </v>
          </cell>
          <cell r="E2723" t="str">
            <v>－</v>
          </cell>
          <cell r="F2723" t="str">
            <v>－</v>
          </cell>
          <cell r="G2723" t="str">
            <v>－</v>
          </cell>
          <cell r="H2723" t="str">
            <v>－</v>
          </cell>
          <cell r="I2723">
            <v>323</v>
          </cell>
          <cell r="J2723" t="str">
            <v>－</v>
          </cell>
          <cell r="K2723">
            <v>295</v>
          </cell>
        </row>
        <row r="2724">
          <cell r="B2724" t="str">
            <v>HT-F3360-ES05</v>
          </cell>
          <cell r="C2724" t="str">
            <v>EISA ｱﾀﾞﾌﾟﾀ</v>
          </cell>
          <cell r="D2724" t="str">
            <v xml:space="preserve">10BASET/100VG-ANYLAN ｶｰﾄﾞ     </v>
          </cell>
          <cell r="E2724" t="str">
            <v>－</v>
          </cell>
          <cell r="F2724" t="str">
            <v>－</v>
          </cell>
          <cell r="G2724" t="str">
            <v>－</v>
          </cell>
          <cell r="H2724" t="str">
            <v>－</v>
          </cell>
          <cell r="I2724">
            <v>323</v>
          </cell>
          <cell r="J2724" t="str">
            <v>－</v>
          </cell>
          <cell r="K2724">
            <v>140</v>
          </cell>
        </row>
        <row r="2725">
          <cell r="B2725" t="str">
            <v>HT-F3360-MUX01</v>
          </cell>
          <cell r="C2725" t="str">
            <v>EISA ｱﾀﾞﾌﾟﾀ</v>
          </cell>
          <cell r="D2725" t="str">
            <v xml:space="preserve">16ﾎﾟｰﾄ RJ-45 ﾓｼﾞﾕｰﾙ           </v>
          </cell>
          <cell r="E2725" t="str">
            <v>－</v>
          </cell>
          <cell r="F2725" t="str">
            <v>－</v>
          </cell>
          <cell r="G2725" t="str">
            <v>－</v>
          </cell>
          <cell r="H2725" t="str">
            <v>－</v>
          </cell>
          <cell r="I2725">
            <v>323</v>
          </cell>
          <cell r="J2725" t="str">
            <v>－</v>
          </cell>
          <cell r="K2725">
            <v>154</v>
          </cell>
        </row>
        <row r="2726">
          <cell r="B2726" t="str">
            <v>HT-F3360-MUX02</v>
          </cell>
          <cell r="C2726" t="str">
            <v>EISA ｱﾀﾞﾌﾟﾀ</v>
          </cell>
          <cell r="D2726" t="str">
            <v xml:space="preserve">16ﾎﾟｰﾄ DB25 ﾓｼﾞﾕｰﾙ            </v>
          </cell>
          <cell r="E2726" t="str">
            <v>－</v>
          </cell>
          <cell r="F2726" t="str">
            <v>－</v>
          </cell>
          <cell r="G2726" t="str">
            <v>－</v>
          </cell>
          <cell r="H2726" t="str">
            <v>－</v>
          </cell>
          <cell r="I2726">
            <v>323</v>
          </cell>
          <cell r="J2726" t="str">
            <v>－</v>
          </cell>
          <cell r="K2726">
            <v>163</v>
          </cell>
        </row>
        <row r="2727">
          <cell r="B2727" t="str">
            <v>HT-F3360-MUX03</v>
          </cell>
          <cell r="C2727" t="str">
            <v>EISA ｱﾀﾞﾌﾟﾀ</v>
          </cell>
          <cell r="D2727" t="str">
            <v xml:space="preserve">RJ-45 ｺﾝﾊﾞｰﾀ                  </v>
          </cell>
          <cell r="E2727" t="str">
            <v>－</v>
          </cell>
          <cell r="F2727" t="str">
            <v>－</v>
          </cell>
          <cell r="G2727" t="str">
            <v>－</v>
          </cell>
          <cell r="H2727" t="str">
            <v>－</v>
          </cell>
          <cell r="I2727">
            <v>323</v>
          </cell>
          <cell r="J2727" t="str">
            <v>－</v>
          </cell>
          <cell r="K2727">
            <v>16</v>
          </cell>
        </row>
        <row r="2728">
          <cell r="B2728" t="str">
            <v>HT-F3360-MUX04</v>
          </cell>
          <cell r="C2728" t="str">
            <v>EISA ｱﾀﾞﾌﾟﾀ</v>
          </cell>
          <cell r="D2728" t="str">
            <v xml:space="preserve">RJ-45 -&gt; DB-25 ｺﾝﾊﾞｰﾀ         </v>
          </cell>
          <cell r="E2728" t="str">
            <v>－</v>
          </cell>
          <cell r="F2728" t="str">
            <v>－</v>
          </cell>
          <cell r="G2728" t="str">
            <v>－</v>
          </cell>
          <cell r="H2728" t="str">
            <v>－</v>
          </cell>
          <cell r="I2728">
            <v>323</v>
          </cell>
          <cell r="J2728" t="str">
            <v>－</v>
          </cell>
          <cell r="K2728">
            <v>25</v>
          </cell>
        </row>
        <row r="2729">
          <cell r="B2729" t="str">
            <v>HT-F4990-RMKD</v>
          </cell>
          <cell r="C2729" t="str">
            <v>ﾗｯｸﾏｳﾝﾄｷｯﾄ</v>
          </cell>
          <cell r="D2729" t="str">
            <v xml:space="preserve">VKﾖｳ ﾗﾂｸﾏｳﾝﾄｷﾂﾄ               </v>
          </cell>
          <cell r="E2729" t="str">
            <v>－</v>
          </cell>
          <cell r="F2729" t="str">
            <v>－</v>
          </cell>
          <cell r="G2729" t="str">
            <v>－</v>
          </cell>
          <cell r="H2729" t="str">
            <v>－</v>
          </cell>
          <cell r="I2729">
            <v>323</v>
          </cell>
          <cell r="J2729" t="str">
            <v>－</v>
          </cell>
          <cell r="K2729">
            <v>239</v>
          </cell>
        </row>
        <row r="2730">
          <cell r="B2730" t="str">
            <v>HT-4990-K21U25A</v>
          </cell>
          <cell r="C2730" t="str">
            <v>VKｸﾗｽｱｯﾌﾟｸﾞﾚｰﾄﾞ</v>
          </cell>
          <cell r="D2730" t="str">
            <v xml:space="preserve">VK210-&gt;VK250 1CPU ｱﾂﾌﾟｸﾞﾚｰﾄﾞ  </v>
          </cell>
          <cell r="E2730" t="str">
            <v>－</v>
          </cell>
          <cell r="F2730" t="str">
            <v>－</v>
          </cell>
          <cell r="G2730" t="str">
            <v>－</v>
          </cell>
          <cell r="H2730" t="str">
            <v>－</v>
          </cell>
          <cell r="I2730">
            <v>323</v>
          </cell>
          <cell r="J2730" t="str">
            <v>－</v>
          </cell>
          <cell r="K2730">
            <v>514</v>
          </cell>
        </row>
        <row r="2731">
          <cell r="B2731" t="str">
            <v>HT-4990-K21U25B</v>
          </cell>
          <cell r="C2731" t="str">
            <v>VKｸﾗｽｱｯﾌﾟｸﾞﾚｰﾄﾞ</v>
          </cell>
          <cell r="D2731" t="str">
            <v xml:space="preserve">VK210-&gt;VK250 2CPU ｱﾂﾌﾟｸﾞﾚｰﾄﾞ  </v>
          </cell>
          <cell r="E2731" t="str">
            <v>－</v>
          </cell>
          <cell r="F2731" t="str">
            <v>－</v>
          </cell>
          <cell r="G2731" t="str">
            <v>－</v>
          </cell>
          <cell r="H2731" t="str">
            <v>－</v>
          </cell>
          <cell r="I2731">
            <v>323</v>
          </cell>
          <cell r="J2731" t="str">
            <v>－</v>
          </cell>
          <cell r="K2731">
            <v>1175</v>
          </cell>
        </row>
        <row r="2732">
          <cell r="B2732" t="str">
            <v>HT-4990-K21UP31</v>
          </cell>
          <cell r="C2732" t="str">
            <v>VKｸﾗｽｱｯﾌﾟｸﾞﾚｰﾄﾞ</v>
          </cell>
          <cell r="D2732" t="str">
            <v xml:space="preserve">VK210-&gt;VK310 ｱﾂﾌﾟｸﾞﾚｰﾄﾞ       </v>
          </cell>
          <cell r="E2732" t="str">
            <v>－</v>
          </cell>
          <cell r="F2732" t="str">
            <v>－</v>
          </cell>
          <cell r="G2732" t="str">
            <v>－</v>
          </cell>
          <cell r="H2732" t="str">
            <v>－</v>
          </cell>
          <cell r="I2732">
            <v>323</v>
          </cell>
          <cell r="J2732" t="str">
            <v>－</v>
          </cell>
          <cell r="K2732">
            <v>588</v>
          </cell>
        </row>
        <row r="2733">
          <cell r="B2733" t="str">
            <v>HT-4990-K21U35A</v>
          </cell>
          <cell r="C2733" t="str">
            <v>VKｸﾗｽｱｯﾌﾟｸﾞﾚｰﾄﾞ</v>
          </cell>
          <cell r="D2733" t="str">
            <v xml:space="preserve">VK210-&gt;VK350 1CPU ｱﾂﾌﾟｸﾞﾚｰﾄﾞ  </v>
          </cell>
          <cell r="E2733" t="str">
            <v>－</v>
          </cell>
          <cell r="F2733" t="str">
            <v>－</v>
          </cell>
          <cell r="G2733" t="str">
            <v>－</v>
          </cell>
          <cell r="H2733" t="str">
            <v>－</v>
          </cell>
          <cell r="I2733">
            <v>323</v>
          </cell>
          <cell r="J2733" t="str">
            <v>－</v>
          </cell>
          <cell r="K2733">
            <v>882</v>
          </cell>
        </row>
        <row r="2734">
          <cell r="B2734" t="str">
            <v>HT-4990-K25U25B</v>
          </cell>
          <cell r="C2734" t="str">
            <v>VKｸﾗｽｱｯﾌﾟｸﾞﾚｰﾄﾞ</v>
          </cell>
          <cell r="D2734" t="str">
            <v xml:space="preserve">VK250-&gt;VK250 2CPU ｱﾂﾌﾟｸﾞﾚｰﾄﾞ  </v>
          </cell>
          <cell r="E2734" t="str">
            <v>－</v>
          </cell>
          <cell r="F2734" t="str">
            <v>－</v>
          </cell>
          <cell r="G2734" t="str">
            <v>－</v>
          </cell>
          <cell r="H2734" t="str">
            <v>－</v>
          </cell>
          <cell r="I2734">
            <v>323</v>
          </cell>
          <cell r="J2734" t="str">
            <v>－</v>
          </cell>
          <cell r="K2734">
            <v>662</v>
          </cell>
        </row>
        <row r="2735">
          <cell r="B2735" t="str">
            <v>HT-4990-K31U35A</v>
          </cell>
          <cell r="C2735" t="str">
            <v>VKｸﾗｽｱｯﾌﾟｸﾞﾚｰﾄﾞ</v>
          </cell>
          <cell r="D2735" t="str">
            <v xml:space="preserve">VK310-&gt;VK350 1CPU ｱﾂﾌﾟｸﾞﾚｰﾄﾞ  </v>
          </cell>
          <cell r="E2735" t="str">
            <v>－</v>
          </cell>
          <cell r="F2735" t="str">
            <v>－</v>
          </cell>
          <cell r="G2735" t="str">
            <v>－</v>
          </cell>
          <cell r="H2735" t="str">
            <v>－</v>
          </cell>
          <cell r="I2735">
            <v>323</v>
          </cell>
          <cell r="J2735" t="str">
            <v>－</v>
          </cell>
          <cell r="K2735">
            <v>367</v>
          </cell>
        </row>
        <row r="2736">
          <cell r="B2736" t="str">
            <v>HT-4990-KARMP</v>
          </cell>
          <cell r="C2736" t="str">
            <v>VKｸﾗｽｱｯﾌﾟｸﾞﾚｰﾄﾞ</v>
          </cell>
          <cell r="D2736" t="str">
            <v>VK2XXﾖｳﾘﾓｰﾄﾏﾈｰｼﾞﾒﾝﾄﾎﾟｰﾄUPGRADE</v>
          </cell>
          <cell r="E2736" t="str">
            <v>－</v>
          </cell>
          <cell r="F2736" t="str">
            <v>－</v>
          </cell>
          <cell r="G2736" t="str">
            <v>－</v>
          </cell>
          <cell r="H2736" t="str">
            <v>－</v>
          </cell>
          <cell r="I2736">
            <v>323</v>
          </cell>
          <cell r="J2736" t="str">
            <v>－</v>
          </cell>
          <cell r="K2736">
            <v>598</v>
          </cell>
        </row>
        <row r="2737">
          <cell r="B2737" t="str">
            <v>HT-4990-KAFWSP</v>
          </cell>
          <cell r="C2737" t="str">
            <v>VKｸﾗｽｱｯﾌﾟｸﾞﾚｰﾄﾞ</v>
          </cell>
          <cell r="D2737" t="str">
            <v xml:space="preserve">VK2XXﾖｳ F/W SCSI ﾎﾟｰﾄ UPGRADE </v>
          </cell>
          <cell r="E2737" t="str">
            <v>－</v>
          </cell>
          <cell r="F2737" t="str">
            <v>－</v>
          </cell>
          <cell r="G2737" t="str">
            <v>－</v>
          </cell>
          <cell r="H2737" t="str">
            <v>－</v>
          </cell>
          <cell r="I2737">
            <v>323</v>
          </cell>
          <cell r="J2737" t="str">
            <v>－</v>
          </cell>
          <cell r="K2737">
            <v>777</v>
          </cell>
        </row>
        <row r="2738">
          <cell r="B2738" t="str">
            <v>RT-31BC2-120</v>
          </cell>
          <cell r="C2738" t="str">
            <v>ﾄﾞﾗｲﾊﾞｿﾌﾄｳｪｱ</v>
          </cell>
          <cell r="D2738" t="str">
            <v>EISA MUXﾄﾞﾗｲﾊﾞS/W DDS-DAT10.01</v>
          </cell>
          <cell r="E2738" t="str">
            <v>－</v>
          </cell>
          <cell r="F2738" t="str">
            <v>－</v>
          </cell>
          <cell r="G2738" t="str">
            <v>－</v>
          </cell>
          <cell r="H2738" t="str">
            <v>－</v>
          </cell>
          <cell r="I2738">
            <v>323</v>
          </cell>
          <cell r="J2738" t="str">
            <v>－</v>
          </cell>
          <cell r="K2738">
            <v>48</v>
          </cell>
        </row>
        <row r="2739">
          <cell r="B2739" t="str">
            <v>RT-31BC2-121</v>
          </cell>
          <cell r="C2739" t="str">
            <v>ﾄﾞﾗｲﾊﾞｿﾌﾄｳｪｱ</v>
          </cell>
          <cell r="D2739" t="str">
            <v>100VG-ANYLAN M&amp;M DAT HPUX10.01</v>
          </cell>
          <cell r="E2739" t="str">
            <v>－</v>
          </cell>
          <cell r="F2739" t="str">
            <v>－</v>
          </cell>
          <cell r="G2739" t="str">
            <v>－</v>
          </cell>
          <cell r="H2739" t="str">
            <v>－</v>
          </cell>
          <cell r="I2739">
            <v>323</v>
          </cell>
          <cell r="J2739" t="str">
            <v>－</v>
          </cell>
          <cell r="K2739">
            <v>48</v>
          </cell>
        </row>
        <row r="2740">
          <cell r="B2740" t="str">
            <v>RT-31BC2-122</v>
          </cell>
          <cell r="C2740" t="str">
            <v>ﾄﾞﾗｲﾊﾞｿﾌﾄｳｪｱ</v>
          </cell>
          <cell r="D2740" t="str">
            <v xml:space="preserve">TOKENRING M&amp;M DAT HP-UX10.01  </v>
          </cell>
          <cell r="E2740" t="str">
            <v>－</v>
          </cell>
          <cell r="F2740" t="str">
            <v>－</v>
          </cell>
          <cell r="G2740" t="str">
            <v>－</v>
          </cell>
          <cell r="H2740" t="str">
            <v>－</v>
          </cell>
          <cell r="I2740">
            <v>323</v>
          </cell>
          <cell r="J2740" t="str">
            <v>－</v>
          </cell>
          <cell r="K2740">
            <v>48</v>
          </cell>
        </row>
        <row r="2741">
          <cell r="B2741" t="str">
            <v>RT-31BC2-113</v>
          </cell>
          <cell r="C2741" t="str">
            <v>ﾄﾞﾗｲﾊﾞｿﾌﾄｳｪｱ</v>
          </cell>
          <cell r="D2741" t="str">
            <v xml:space="preserve">X.25/9000 MEDIA&amp;MANUAL CD-ROM </v>
          </cell>
          <cell r="E2741" t="str">
            <v>－</v>
          </cell>
          <cell r="F2741" t="str">
            <v>－</v>
          </cell>
          <cell r="G2741" t="str">
            <v>－</v>
          </cell>
          <cell r="H2741" t="str">
            <v>－</v>
          </cell>
          <cell r="I2741">
            <v>323</v>
          </cell>
          <cell r="J2741" t="str">
            <v>－</v>
          </cell>
          <cell r="K2741">
            <v>34</v>
          </cell>
        </row>
        <row r="2742">
          <cell r="B2742" t="str">
            <v>RT-31BC2-123</v>
          </cell>
          <cell r="C2742" t="str">
            <v>ﾄﾞﾗｲﾊﾞｿﾌﾄｳｪｱ</v>
          </cell>
          <cell r="D2742" t="str">
            <v xml:space="preserve">X.25/9000 MEDIA&amp;MANUAl DAT    </v>
          </cell>
          <cell r="E2742" t="str">
            <v>－</v>
          </cell>
          <cell r="F2742" t="str">
            <v>－</v>
          </cell>
          <cell r="G2742" t="str">
            <v>－</v>
          </cell>
          <cell r="H2742" t="str">
            <v>－</v>
          </cell>
          <cell r="I2742">
            <v>323</v>
          </cell>
          <cell r="J2742" t="str">
            <v>－</v>
          </cell>
          <cell r="K2742">
            <v>80</v>
          </cell>
        </row>
        <row r="2743">
          <cell r="B2743" t="str">
            <v>HT-F3360-ES06</v>
          </cell>
          <cell r="C2743" t="str">
            <v>EISA ｱﾀﾞﾌﾟﾀ</v>
          </cell>
          <cell r="D2743" t="str">
            <v>Dual port X.25ｶｰﾄﾞ(RS232C,V11)</v>
          </cell>
          <cell r="E2743" t="str">
            <v>－</v>
          </cell>
          <cell r="F2743" t="str">
            <v>－</v>
          </cell>
          <cell r="G2743" t="str">
            <v>－</v>
          </cell>
          <cell r="H2743" t="str">
            <v>－</v>
          </cell>
          <cell r="I2743">
            <v>323</v>
          </cell>
          <cell r="J2743" t="str">
            <v>－</v>
          </cell>
          <cell r="K2743">
            <v>212</v>
          </cell>
        </row>
        <row r="2744">
          <cell r="B2744" t="str">
            <v>HT-4990-CLR219Q</v>
          </cell>
          <cell r="C2744" t="str">
            <v>RS-232C ｹｰﾌﾞﾙ</v>
          </cell>
          <cell r="D2744" t="str">
            <v>RS232C ｸﾛｽｹｰﾌﾞﾙ 5.0M 25ｵｽ-25ｵｽ</v>
          </cell>
          <cell r="E2744" t="str">
            <v>－</v>
          </cell>
          <cell r="F2744" t="str">
            <v>－</v>
          </cell>
          <cell r="G2744" t="str">
            <v>－</v>
          </cell>
          <cell r="H2744" t="str">
            <v>－</v>
          </cell>
          <cell r="I2744">
            <v>323</v>
          </cell>
          <cell r="J2744" t="str">
            <v>－</v>
          </cell>
          <cell r="K2744">
            <v>10</v>
          </cell>
        </row>
        <row r="2745">
          <cell r="B2745" t="str">
            <v>HT-F3360-NSC02</v>
          </cell>
          <cell r="C2745" t="str">
            <v>ﾅｲｿﾞｳ CD-ROM</v>
          </cell>
          <cell r="D2745" t="str">
            <v xml:space="preserve">ﾅｲｿﾞｳ S.E.SCSI CD-ROM         </v>
          </cell>
          <cell r="E2745" t="str">
            <v>－</v>
          </cell>
          <cell r="F2745" t="str">
            <v>－</v>
          </cell>
          <cell r="G2745" t="str">
            <v>－</v>
          </cell>
          <cell r="H2745" t="str">
            <v>－</v>
          </cell>
          <cell r="I2745">
            <v>323</v>
          </cell>
          <cell r="J2745" t="str">
            <v>－</v>
          </cell>
          <cell r="K2745">
            <v>78</v>
          </cell>
        </row>
        <row r="2746">
          <cell r="B2746" t="str">
            <v>HT-F3360-FW01</v>
          </cell>
          <cell r="C2746" t="str">
            <v>VKｸﾗｽｱｯﾌﾟｸﾞﾚｰﾄﾞ</v>
          </cell>
          <cell r="D2746" t="str">
            <v xml:space="preserve">VK2XXﾖｳ F/W SCSI ﾎﾟｰﾄ UPGRADE </v>
          </cell>
          <cell r="E2746" t="str">
            <v>－</v>
          </cell>
          <cell r="F2746" t="str">
            <v>－</v>
          </cell>
          <cell r="G2746" t="str">
            <v>－</v>
          </cell>
          <cell r="H2746" t="str">
            <v>－</v>
          </cell>
          <cell r="I2746">
            <v>323</v>
          </cell>
          <cell r="J2746" t="str">
            <v>－</v>
          </cell>
          <cell r="K2746">
            <v>164</v>
          </cell>
        </row>
        <row r="2747">
          <cell r="B2747" t="str">
            <v>RT-31CC2-113</v>
          </cell>
          <cell r="C2747" t="str">
            <v>ﾄﾞﾗｲﾊﾞｿﾌﾄｳｪｱ</v>
          </cell>
          <cell r="D2747" t="str">
            <v xml:space="preserve">X.25/9000 ﾒﾃﾞｲｱ&amp;ﾏﾆﾕｱﾙ CD-ROM  </v>
          </cell>
          <cell r="E2747" t="str">
            <v>－</v>
          </cell>
          <cell r="F2747" t="str">
            <v>－</v>
          </cell>
          <cell r="G2747" t="str">
            <v>－</v>
          </cell>
          <cell r="H2747" t="str">
            <v>－</v>
          </cell>
          <cell r="I2747">
            <v>323</v>
          </cell>
          <cell r="J2747" t="str">
            <v>－</v>
          </cell>
          <cell r="K2747">
            <v>32</v>
          </cell>
        </row>
        <row r="2748">
          <cell r="B2748" t="str">
            <v>HT-F3360-RHSC03</v>
          </cell>
          <cell r="C2748" t="str">
            <v>HSCｽﾛｯﾄ</v>
          </cell>
          <cell r="D2748" t="str">
            <v xml:space="preserve">HSC 2ｽﾛｯﾄ ｶｸﾁｮｳ               </v>
          </cell>
          <cell r="E2748" t="str">
            <v>－</v>
          </cell>
          <cell r="F2748" t="str">
            <v>－</v>
          </cell>
          <cell r="G2748" t="str">
            <v>－</v>
          </cell>
          <cell r="H2748" t="str">
            <v>－</v>
          </cell>
          <cell r="I2748">
            <v>323</v>
          </cell>
          <cell r="J2748" t="str">
            <v>－</v>
          </cell>
          <cell r="K2748">
            <v>626</v>
          </cell>
        </row>
        <row r="2749">
          <cell r="B2749" t="str">
            <v>HT-F3360-RHSC04</v>
          </cell>
          <cell r="C2749" t="str">
            <v>HSCｽﾛｯﾄ</v>
          </cell>
          <cell r="D2749" t="str">
            <v xml:space="preserve">HSC 4ｽﾛｯﾄ ｶｸﾁｮｳ               </v>
          </cell>
          <cell r="E2749" t="str">
            <v>－</v>
          </cell>
          <cell r="F2749" t="str">
            <v>－</v>
          </cell>
          <cell r="G2749" t="str">
            <v>－</v>
          </cell>
          <cell r="H2749" t="str">
            <v>－</v>
          </cell>
          <cell r="I2749">
            <v>323</v>
          </cell>
          <cell r="J2749" t="str">
            <v>－</v>
          </cell>
          <cell r="K2749">
            <v>1251</v>
          </cell>
        </row>
        <row r="2750">
          <cell r="B2750" t="str">
            <v>HT-4990-R10U22A</v>
          </cell>
          <cell r="C2750" t="str">
            <v>VRｸﾗｽｱｯﾌﾟｸﾞﾚｰﾄﾞ</v>
          </cell>
          <cell r="D2750" t="str">
            <v>VR100 -&gt; VR220ｱﾂﾌﾟｸﾞﾚｰﾄﾞ</v>
          </cell>
          <cell r="E2750" t="str">
            <v>－</v>
          </cell>
          <cell r="F2750" t="str">
            <v>－</v>
          </cell>
          <cell r="G2750" t="str">
            <v>－</v>
          </cell>
          <cell r="H2750" t="str">
            <v>－</v>
          </cell>
          <cell r="I2750">
            <v>323</v>
          </cell>
          <cell r="J2750" t="str">
            <v>－</v>
          </cell>
          <cell r="K2750">
            <v>4187</v>
          </cell>
        </row>
        <row r="2751">
          <cell r="B2751" t="str">
            <v>HT-4990-R10U42A</v>
          </cell>
          <cell r="C2751" t="str">
            <v>VRｸﾗｽｱｯﾌﾟｸﾞﾚｰﾄﾞ</v>
          </cell>
          <cell r="D2751" t="str">
            <v>VR100 -&gt; VR420ｱﾂﾌﾟｸﾞﾚｰﾄﾞ</v>
          </cell>
          <cell r="E2751" t="str">
            <v>－</v>
          </cell>
          <cell r="F2751" t="str">
            <v>－</v>
          </cell>
          <cell r="G2751" t="str">
            <v>－</v>
          </cell>
          <cell r="H2751" t="str">
            <v>－</v>
          </cell>
          <cell r="I2751">
            <v>323</v>
          </cell>
          <cell r="J2751" t="str">
            <v>－</v>
          </cell>
          <cell r="K2751">
            <v>7165</v>
          </cell>
        </row>
        <row r="2752">
          <cell r="B2752" t="str">
            <v>HT-4990-R20U22A</v>
          </cell>
          <cell r="C2752" t="str">
            <v>VRｸﾗｽｱｯﾌﾟｸﾞﾚｰﾄﾞ</v>
          </cell>
          <cell r="D2752" t="str">
            <v>VR200 -&gt; VR220ｱﾂﾌﾟｸﾞﾚｰﾄﾞ 1CPU</v>
          </cell>
          <cell r="E2752" t="str">
            <v>－</v>
          </cell>
          <cell r="F2752" t="str">
            <v>－</v>
          </cell>
          <cell r="G2752" t="str">
            <v>－</v>
          </cell>
          <cell r="H2752" t="str">
            <v>－</v>
          </cell>
          <cell r="I2752">
            <v>323</v>
          </cell>
          <cell r="J2752" t="str">
            <v>－</v>
          </cell>
          <cell r="K2752">
            <v>3628</v>
          </cell>
        </row>
        <row r="2753">
          <cell r="B2753" t="str">
            <v>HT-4990-R20U42A</v>
          </cell>
          <cell r="C2753" t="str">
            <v>VRｸﾗｽｱｯﾌﾟｸﾞﾚｰﾄﾞ</v>
          </cell>
          <cell r="D2753" t="str">
            <v>VR200 -&gt; VR420ｱﾂﾌﾟｸﾞﾚｰﾄﾞ 1CPU</v>
          </cell>
          <cell r="E2753" t="str">
            <v>－</v>
          </cell>
          <cell r="F2753" t="str">
            <v>－</v>
          </cell>
          <cell r="G2753" t="str">
            <v>－</v>
          </cell>
          <cell r="H2753" t="str">
            <v>－</v>
          </cell>
          <cell r="I2753">
            <v>323</v>
          </cell>
          <cell r="J2753" t="str">
            <v>－</v>
          </cell>
          <cell r="K2753">
            <v>6607</v>
          </cell>
        </row>
        <row r="2754">
          <cell r="B2754" t="str">
            <v>HT-4990-R21U22A</v>
          </cell>
          <cell r="C2754" t="str">
            <v>VRｸﾗｽｱｯﾌﾟｸﾞﾚｰﾄﾞ</v>
          </cell>
          <cell r="D2754" t="str">
            <v>VR210 -&gt; VR220ｱﾂﾌﾟｸﾞﾚｰﾄﾞ 1CPU</v>
          </cell>
          <cell r="E2754" t="str">
            <v>－</v>
          </cell>
          <cell r="F2754" t="str">
            <v>－</v>
          </cell>
          <cell r="G2754" t="str">
            <v>－</v>
          </cell>
          <cell r="H2754" t="str">
            <v>－</v>
          </cell>
          <cell r="I2754">
            <v>323</v>
          </cell>
          <cell r="J2754" t="str">
            <v>－</v>
          </cell>
          <cell r="K2754">
            <v>3070</v>
          </cell>
        </row>
        <row r="2755">
          <cell r="B2755" t="str">
            <v>HT-4990-R21U42A</v>
          </cell>
          <cell r="C2755" t="str">
            <v>VRｸﾗｽｱｯﾌﾟｸﾞﾚｰﾄﾞ</v>
          </cell>
          <cell r="D2755" t="str">
            <v>VR210 -&gt; VR420ｱﾂﾌﾟｸﾞﾚｰﾄﾞ 1CPU</v>
          </cell>
          <cell r="E2755" t="str">
            <v>－</v>
          </cell>
          <cell r="F2755" t="str">
            <v>－</v>
          </cell>
          <cell r="G2755" t="str">
            <v>－</v>
          </cell>
          <cell r="H2755" t="str">
            <v>－</v>
          </cell>
          <cell r="I2755">
            <v>323</v>
          </cell>
          <cell r="J2755" t="str">
            <v>－</v>
          </cell>
          <cell r="K2755">
            <v>6048</v>
          </cell>
        </row>
        <row r="2756">
          <cell r="B2756" t="str">
            <v>HT-4990-R22U42A</v>
          </cell>
          <cell r="C2756" t="str">
            <v>VRｸﾗｽｱｯﾌﾟｸﾞﾚｰﾄﾞ</v>
          </cell>
          <cell r="D2756" t="str">
            <v>VR220 -&gt; VR420ｱﾂﾌﾟｸﾞﾚｰﾄﾞ 1CPU</v>
          </cell>
          <cell r="E2756" t="str">
            <v>－</v>
          </cell>
          <cell r="F2756" t="str">
            <v>－</v>
          </cell>
          <cell r="G2756" t="str">
            <v>－</v>
          </cell>
          <cell r="H2756" t="str">
            <v>－</v>
          </cell>
          <cell r="I2756">
            <v>323</v>
          </cell>
          <cell r="J2756" t="str">
            <v>－</v>
          </cell>
          <cell r="K2756">
            <v>2978</v>
          </cell>
        </row>
        <row r="2757">
          <cell r="B2757" t="str">
            <v>HT-4990-R40U42A</v>
          </cell>
          <cell r="C2757" t="str">
            <v>VRｸﾗｽｱｯﾌﾟｸﾞﾚｰﾄﾞ</v>
          </cell>
          <cell r="D2757" t="str">
            <v>VR400 -&gt; VR420ｱﾂﾌﾟｸﾞﾚｰﾄﾞ 1CPU</v>
          </cell>
          <cell r="E2757" t="str">
            <v>－</v>
          </cell>
          <cell r="F2757" t="str">
            <v>－</v>
          </cell>
          <cell r="G2757" t="str">
            <v>－</v>
          </cell>
          <cell r="H2757" t="str">
            <v>－</v>
          </cell>
          <cell r="I2757">
            <v>323</v>
          </cell>
          <cell r="J2757" t="str">
            <v>－</v>
          </cell>
          <cell r="K2757">
            <v>3628</v>
          </cell>
        </row>
        <row r="2758">
          <cell r="B2758" t="str">
            <v>HT-4990-R40B42A</v>
          </cell>
          <cell r="C2758" t="str">
            <v>VRｸﾗｽｱｯﾌﾟｸﾞﾚｰﾄﾞ</v>
          </cell>
          <cell r="D2758" t="str">
            <v>VR400B -&gt; VR420ｱﾂﾌﾟｸﾞﾚｰﾄﾞ 1CPU</v>
          </cell>
          <cell r="E2758" t="str">
            <v>－</v>
          </cell>
          <cell r="F2758" t="str">
            <v>－</v>
          </cell>
          <cell r="G2758" t="str">
            <v>－</v>
          </cell>
          <cell r="H2758" t="str">
            <v>－</v>
          </cell>
          <cell r="I2758">
            <v>323</v>
          </cell>
          <cell r="J2758" t="str">
            <v>－</v>
          </cell>
          <cell r="K2758">
            <v>3628</v>
          </cell>
        </row>
        <row r="2759">
          <cell r="B2759" t="str">
            <v>HT-4990-R41U42A</v>
          </cell>
          <cell r="C2759" t="str">
            <v>VRｸﾗｽｱｯﾌﾟｸﾞﾚｰﾄﾞ</v>
          </cell>
          <cell r="D2759" t="str">
            <v>VR410 -&gt; VR420ｱﾂﾌﾟｸﾞﾚｰﾄﾞ 1CPU</v>
          </cell>
          <cell r="E2759" t="str">
            <v>－</v>
          </cell>
          <cell r="F2759" t="str">
            <v>－</v>
          </cell>
          <cell r="G2759" t="str">
            <v>－</v>
          </cell>
          <cell r="H2759" t="str">
            <v>－</v>
          </cell>
          <cell r="I2759">
            <v>323</v>
          </cell>
          <cell r="J2759" t="str">
            <v>－</v>
          </cell>
          <cell r="K2759">
            <v>3070</v>
          </cell>
        </row>
        <row r="2760">
          <cell r="B2760" t="str">
            <v>HT-4990-R20U22B</v>
          </cell>
          <cell r="C2760" t="str">
            <v>VRｸﾗｽｱｯﾌﾟｸﾞﾚｰﾄﾞ</v>
          </cell>
          <cell r="D2760" t="str">
            <v>VR200 -&gt; VR220ｱﾂﾌﾟｸﾞﾚｰﾄﾞ 2CPU</v>
          </cell>
          <cell r="E2760" t="str">
            <v>－</v>
          </cell>
          <cell r="F2760" t="str">
            <v>－</v>
          </cell>
          <cell r="G2760" t="str">
            <v>－</v>
          </cell>
          <cell r="H2760" t="str">
            <v>－</v>
          </cell>
          <cell r="I2760">
            <v>323</v>
          </cell>
          <cell r="J2760" t="str">
            <v>－</v>
          </cell>
          <cell r="K2760">
            <v>4557</v>
          </cell>
        </row>
        <row r="2761">
          <cell r="B2761" t="str">
            <v>HT-4990-R20U42B</v>
          </cell>
          <cell r="C2761" t="str">
            <v>VRｸﾗｽｱｯﾌﾟｸﾞﾚｰﾄﾞ</v>
          </cell>
          <cell r="D2761" t="str">
            <v>VR200 -&gt; VR420ｱﾂﾌﾟｸﾞﾚｰﾄﾞ 2CPU</v>
          </cell>
          <cell r="E2761" t="str">
            <v>－</v>
          </cell>
          <cell r="F2761" t="str">
            <v>－</v>
          </cell>
          <cell r="G2761" t="str">
            <v>－</v>
          </cell>
          <cell r="H2761" t="str">
            <v>－</v>
          </cell>
          <cell r="I2761">
            <v>323</v>
          </cell>
          <cell r="J2761" t="str">
            <v>－</v>
          </cell>
          <cell r="K2761">
            <v>7536</v>
          </cell>
        </row>
        <row r="2762">
          <cell r="B2762" t="str">
            <v>HT-4990-R21U22B</v>
          </cell>
          <cell r="C2762" t="str">
            <v>VRｸﾗｽｱｯﾌﾟｸﾞﾚｰﾄﾞ</v>
          </cell>
          <cell r="D2762" t="str">
            <v>VR210 -&gt; VR220ｱﾂﾌﾟｸﾞﾚｰﾄﾞ 2CPU</v>
          </cell>
          <cell r="E2762" t="str">
            <v>－</v>
          </cell>
          <cell r="F2762" t="str">
            <v>－</v>
          </cell>
          <cell r="G2762" t="str">
            <v>－</v>
          </cell>
          <cell r="H2762" t="str">
            <v>－</v>
          </cell>
          <cell r="I2762">
            <v>323</v>
          </cell>
          <cell r="J2762" t="str">
            <v>－</v>
          </cell>
          <cell r="K2762">
            <v>3813</v>
          </cell>
        </row>
        <row r="2763">
          <cell r="B2763" t="str">
            <v>HT-4990-R21U42B</v>
          </cell>
          <cell r="C2763" t="str">
            <v>VRｸﾗｽｱｯﾌﾟｸﾞﾚｰﾄﾞ</v>
          </cell>
          <cell r="D2763" t="str">
            <v>VR210 -&gt; VR420ｱﾂﾌﾟｸﾞﾚｰﾄﾞ 2CPU</v>
          </cell>
          <cell r="E2763" t="str">
            <v>－</v>
          </cell>
          <cell r="F2763" t="str">
            <v>－</v>
          </cell>
          <cell r="G2763" t="str">
            <v>－</v>
          </cell>
          <cell r="H2763" t="str">
            <v>－</v>
          </cell>
          <cell r="I2763">
            <v>323</v>
          </cell>
          <cell r="J2763" t="str">
            <v>－</v>
          </cell>
          <cell r="K2763">
            <v>6791</v>
          </cell>
        </row>
        <row r="2764">
          <cell r="B2764" t="str">
            <v>HT-4990-R22U42B</v>
          </cell>
          <cell r="C2764" t="str">
            <v>VRｸﾗｽｱｯﾌﾟｸﾞﾚｰﾄﾞ</v>
          </cell>
          <cell r="D2764" t="str">
            <v>VR220 -&gt; VR420ｱﾂﾌﾟｸﾞﾚｰﾄﾞ 2CPU</v>
          </cell>
          <cell r="E2764" t="str">
            <v>－</v>
          </cell>
          <cell r="F2764" t="str">
            <v>－</v>
          </cell>
          <cell r="G2764" t="str">
            <v>－</v>
          </cell>
          <cell r="H2764" t="str">
            <v>－</v>
          </cell>
          <cell r="I2764">
            <v>323</v>
          </cell>
          <cell r="J2764" t="str">
            <v>－</v>
          </cell>
          <cell r="K2764">
            <v>2978</v>
          </cell>
        </row>
        <row r="2765">
          <cell r="B2765" t="str">
            <v>HT-4990-R40U42B</v>
          </cell>
          <cell r="C2765" t="str">
            <v>VRｸﾗｽｱｯﾌﾟｸﾞﾚｰﾄﾞ</v>
          </cell>
          <cell r="D2765" t="str">
            <v>VR400 -&gt; VR420ｱﾂﾌﾟｸﾞﾚｰﾄﾞ 2CPU</v>
          </cell>
          <cell r="E2765" t="str">
            <v>－</v>
          </cell>
          <cell r="F2765" t="str">
            <v>－</v>
          </cell>
          <cell r="G2765" t="str">
            <v>－</v>
          </cell>
          <cell r="H2765" t="str">
            <v>－</v>
          </cell>
          <cell r="I2765">
            <v>323</v>
          </cell>
          <cell r="J2765" t="str">
            <v>－</v>
          </cell>
          <cell r="K2765">
            <v>4557</v>
          </cell>
        </row>
        <row r="2766">
          <cell r="B2766" t="str">
            <v>HT-4990-R40B42B</v>
          </cell>
          <cell r="C2766" t="str">
            <v>VRｸﾗｽｱｯﾌﾟｸﾞﾚｰﾄﾞ</v>
          </cell>
          <cell r="D2766" t="str">
            <v>VR400B -&gt; VR420ｱﾂﾌﾟｸﾞﾚｰﾄﾞ 2CPU</v>
          </cell>
          <cell r="E2766" t="str">
            <v>－</v>
          </cell>
          <cell r="F2766" t="str">
            <v>－</v>
          </cell>
          <cell r="G2766" t="str">
            <v>－</v>
          </cell>
          <cell r="H2766" t="str">
            <v>－</v>
          </cell>
          <cell r="I2766">
            <v>323</v>
          </cell>
          <cell r="J2766" t="str">
            <v>－</v>
          </cell>
          <cell r="K2766">
            <v>4557</v>
          </cell>
        </row>
        <row r="2767">
          <cell r="B2767" t="str">
            <v>HT-4990-R41U42B</v>
          </cell>
          <cell r="C2767" t="str">
            <v>VRｸﾗｽｱｯﾌﾟｸﾞﾚｰﾄﾞ</v>
          </cell>
          <cell r="D2767" t="str">
            <v>VR410 -&gt; VR420ｱﾂﾌﾟｸﾞﾚｰﾄﾞ 2CPU</v>
          </cell>
          <cell r="E2767" t="str">
            <v>－</v>
          </cell>
          <cell r="F2767" t="str">
            <v>－</v>
          </cell>
          <cell r="G2767" t="str">
            <v>－</v>
          </cell>
          <cell r="H2767" t="str">
            <v>－</v>
          </cell>
          <cell r="I2767">
            <v>323</v>
          </cell>
          <cell r="J2767" t="str">
            <v>－</v>
          </cell>
          <cell r="K2767">
            <v>3813</v>
          </cell>
        </row>
        <row r="2768">
          <cell r="B2768" t="str">
            <v>HT-4990-R20U22C</v>
          </cell>
          <cell r="C2768" t="str">
            <v>VRｸﾗｽｱｯﾌﾟｸﾞﾚｰﾄﾞ</v>
          </cell>
          <cell r="D2768" t="str">
            <v>VR200 -&gt; VR220ｱﾂﾌﾟｸﾞﾚｰﾄﾞ 3CPU</v>
          </cell>
          <cell r="E2768" t="str">
            <v>－</v>
          </cell>
          <cell r="F2768" t="str">
            <v>－</v>
          </cell>
          <cell r="G2768" t="str">
            <v>－</v>
          </cell>
          <cell r="H2768" t="str">
            <v>－</v>
          </cell>
          <cell r="I2768">
            <v>323</v>
          </cell>
          <cell r="J2768" t="str">
            <v>－</v>
          </cell>
          <cell r="K2768">
            <v>5486</v>
          </cell>
        </row>
        <row r="2769">
          <cell r="B2769" t="str">
            <v>HT-4990-R20U42C</v>
          </cell>
          <cell r="C2769" t="str">
            <v>VRｸﾗｽｱｯﾌﾟｸﾞﾚｰﾄﾞ</v>
          </cell>
          <cell r="D2769" t="str">
            <v>VR200 -&gt; VR420ｱﾂﾌﾟｸﾞﾚｰﾄﾞ 3CPU</v>
          </cell>
          <cell r="E2769" t="str">
            <v>－</v>
          </cell>
          <cell r="F2769" t="str">
            <v>－</v>
          </cell>
          <cell r="G2769" t="str">
            <v>－</v>
          </cell>
          <cell r="H2769" t="str">
            <v>－</v>
          </cell>
          <cell r="I2769">
            <v>323</v>
          </cell>
          <cell r="J2769" t="str">
            <v>－</v>
          </cell>
          <cell r="K2769">
            <v>8465</v>
          </cell>
        </row>
        <row r="2770">
          <cell r="B2770" t="str">
            <v>HT-4990-R21U22C</v>
          </cell>
          <cell r="C2770" t="str">
            <v>VRｸﾗｽｱｯﾌﾟｸﾞﾚｰﾄﾞ</v>
          </cell>
          <cell r="D2770" t="str">
            <v>VR210 -&gt; VR220ｱﾂﾌﾟｸﾞﾚｰﾄﾞ 3CPU</v>
          </cell>
          <cell r="E2770" t="str">
            <v>－</v>
          </cell>
          <cell r="F2770" t="str">
            <v>－</v>
          </cell>
          <cell r="G2770" t="str">
            <v>－</v>
          </cell>
          <cell r="H2770" t="str">
            <v>－</v>
          </cell>
          <cell r="I2770">
            <v>323</v>
          </cell>
          <cell r="J2770" t="str">
            <v>－</v>
          </cell>
          <cell r="K2770">
            <v>4556</v>
          </cell>
        </row>
        <row r="2771">
          <cell r="B2771" t="str">
            <v>HT-4990-R21U42C</v>
          </cell>
          <cell r="C2771" t="str">
            <v>VRｸﾗｽｱｯﾌﾟｸﾞﾚｰﾄﾞ</v>
          </cell>
          <cell r="D2771" t="str">
            <v>VR210 -&gt; VR420ｱﾂﾌﾟｸﾞﾚｰﾄﾞ 3CPU</v>
          </cell>
          <cell r="E2771" t="str">
            <v>－</v>
          </cell>
          <cell r="F2771" t="str">
            <v>－</v>
          </cell>
          <cell r="G2771" t="str">
            <v>－</v>
          </cell>
          <cell r="H2771" t="str">
            <v>－</v>
          </cell>
          <cell r="I2771">
            <v>323</v>
          </cell>
          <cell r="J2771" t="str">
            <v>－</v>
          </cell>
          <cell r="K2771">
            <v>7534</v>
          </cell>
        </row>
        <row r="2772">
          <cell r="B2772" t="str">
            <v>HT-4990-R22U42C</v>
          </cell>
          <cell r="C2772" t="str">
            <v>VRｸﾗｽｱｯﾌﾟｸﾞﾚｰﾄﾞ</v>
          </cell>
          <cell r="D2772" t="str">
            <v>VR220 -&gt; VR420ｱﾂﾌﾟｸﾞﾚｰﾄﾞ 3CPU</v>
          </cell>
          <cell r="E2772" t="str">
            <v>－</v>
          </cell>
          <cell r="F2772" t="str">
            <v>－</v>
          </cell>
          <cell r="G2772" t="str">
            <v>－</v>
          </cell>
          <cell r="H2772" t="str">
            <v>－</v>
          </cell>
          <cell r="I2772">
            <v>323</v>
          </cell>
          <cell r="J2772" t="str">
            <v>－</v>
          </cell>
          <cell r="K2772">
            <v>2978</v>
          </cell>
        </row>
        <row r="2773">
          <cell r="B2773" t="str">
            <v>HT-4990-R40U42C</v>
          </cell>
          <cell r="C2773" t="str">
            <v>VRｸﾗｽｱｯﾌﾟｸﾞﾚｰﾄﾞ</v>
          </cell>
          <cell r="D2773" t="str">
            <v>VR400 -&gt; VR420ｱﾂﾌﾟｸﾞﾚｰﾄﾞ 3CPU</v>
          </cell>
          <cell r="E2773" t="str">
            <v>－</v>
          </cell>
          <cell r="F2773" t="str">
            <v>－</v>
          </cell>
          <cell r="G2773" t="str">
            <v>－</v>
          </cell>
          <cell r="H2773" t="str">
            <v>－</v>
          </cell>
          <cell r="I2773">
            <v>323</v>
          </cell>
          <cell r="J2773" t="str">
            <v>－</v>
          </cell>
          <cell r="K2773">
            <v>5486</v>
          </cell>
        </row>
        <row r="2774">
          <cell r="B2774" t="str">
            <v>HT-4990-R40B42C</v>
          </cell>
          <cell r="C2774" t="str">
            <v>VRｸﾗｽｱｯﾌﾟｸﾞﾚｰﾄﾞ</v>
          </cell>
          <cell r="D2774" t="str">
            <v>VR400B -&gt; VR420ｱﾂﾌﾟｸﾞﾚｰﾄﾞ 3CPU</v>
          </cell>
          <cell r="E2774" t="str">
            <v>－</v>
          </cell>
          <cell r="F2774" t="str">
            <v>－</v>
          </cell>
          <cell r="G2774" t="str">
            <v>－</v>
          </cell>
          <cell r="H2774" t="str">
            <v>－</v>
          </cell>
          <cell r="I2774">
            <v>323</v>
          </cell>
          <cell r="J2774" t="str">
            <v>－</v>
          </cell>
          <cell r="K2774">
            <v>5486</v>
          </cell>
        </row>
        <row r="2775">
          <cell r="B2775" t="str">
            <v>HT-4990-R41U42C</v>
          </cell>
          <cell r="C2775" t="str">
            <v>VRｸﾗｽｱｯﾌﾟｸﾞﾚｰﾄﾞ</v>
          </cell>
          <cell r="D2775" t="str">
            <v>VR410 -&gt; VR420ｱﾂﾌﾟｸﾞﾚｰﾄﾞ 3CPU</v>
          </cell>
          <cell r="E2775" t="str">
            <v>－</v>
          </cell>
          <cell r="F2775" t="str">
            <v>－</v>
          </cell>
          <cell r="G2775" t="str">
            <v>－</v>
          </cell>
          <cell r="H2775" t="str">
            <v>－</v>
          </cell>
          <cell r="I2775">
            <v>323</v>
          </cell>
          <cell r="J2775" t="str">
            <v>－</v>
          </cell>
          <cell r="K2775">
            <v>4556</v>
          </cell>
        </row>
        <row r="2776">
          <cell r="B2776" t="str">
            <v>HT-4990-R20U22D</v>
          </cell>
          <cell r="C2776" t="str">
            <v>VRｸﾗｽｱｯﾌﾟｸﾞﾚｰﾄﾞ</v>
          </cell>
          <cell r="D2776" t="str">
            <v>VR200 -&gt; VR220ｱﾂﾌﾟｸﾞﾚｰﾄﾞ 4CPU</v>
          </cell>
          <cell r="E2776" t="str">
            <v>－</v>
          </cell>
          <cell r="F2776" t="str">
            <v>－</v>
          </cell>
          <cell r="G2776" t="str">
            <v>－</v>
          </cell>
          <cell r="H2776" t="str">
            <v>－</v>
          </cell>
          <cell r="I2776">
            <v>323</v>
          </cell>
          <cell r="J2776" t="str">
            <v>－</v>
          </cell>
          <cell r="K2776">
            <v>6415</v>
          </cell>
        </row>
        <row r="2777">
          <cell r="B2777" t="str">
            <v>HT-4990-R20U42D</v>
          </cell>
          <cell r="C2777" t="str">
            <v>VRｸﾗｽｱｯﾌﾟｸﾞﾚｰﾄﾞ</v>
          </cell>
          <cell r="D2777" t="str">
            <v>VR200 -&gt; VR420ｱﾂﾌﾟｸﾞﾚｰﾄﾞ 4CPU</v>
          </cell>
          <cell r="E2777" t="str">
            <v>－</v>
          </cell>
          <cell r="F2777" t="str">
            <v>－</v>
          </cell>
          <cell r="G2777" t="str">
            <v>－</v>
          </cell>
          <cell r="H2777" t="str">
            <v>－</v>
          </cell>
          <cell r="I2777">
            <v>323</v>
          </cell>
          <cell r="J2777" t="str">
            <v>－</v>
          </cell>
          <cell r="K2777">
            <v>9394</v>
          </cell>
        </row>
        <row r="2778">
          <cell r="B2778" t="str">
            <v>HT-4990-R21U22D</v>
          </cell>
          <cell r="C2778" t="str">
            <v>VRｸﾗｽｱｯﾌﾟｸﾞﾚｰﾄﾞ</v>
          </cell>
          <cell r="D2778" t="str">
            <v>VR210 -&gt; VR220ｱﾂﾌﾟｸﾞﾚｰﾄﾞ 4CPU</v>
          </cell>
          <cell r="E2778" t="str">
            <v>－</v>
          </cell>
          <cell r="F2778" t="str">
            <v>－</v>
          </cell>
          <cell r="G2778" t="str">
            <v>－</v>
          </cell>
          <cell r="H2778" t="str">
            <v>－</v>
          </cell>
          <cell r="I2778">
            <v>323</v>
          </cell>
          <cell r="J2778" t="str">
            <v>－</v>
          </cell>
          <cell r="K2778">
            <v>5299</v>
          </cell>
        </row>
        <row r="2779">
          <cell r="B2779" t="str">
            <v>HT-4990-R21U42D</v>
          </cell>
          <cell r="C2779" t="str">
            <v>VRｸﾗｽｱｯﾌﾟｸﾞﾚｰﾄﾞ</v>
          </cell>
          <cell r="D2779" t="str">
            <v>VR210 -&gt; VR420ｱﾂﾌﾟｸﾞﾚｰﾄﾞ 4CPU</v>
          </cell>
          <cell r="E2779" t="str">
            <v>－</v>
          </cell>
          <cell r="F2779" t="str">
            <v>－</v>
          </cell>
          <cell r="G2779" t="str">
            <v>－</v>
          </cell>
          <cell r="H2779" t="str">
            <v>－</v>
          </cell>
          <cell r="I2779">
            <v>323</v>
          </cell>
          <cell r="J2779" t="str">
            <v>－</v>
          </cell>
          <cell r="K2779">
            <v>8277</v>
          </cell>
        </row>
        <row r="2780">
          <cell r="B2780" t="str">
            <v>HT-4990-R22U42D</v>
          </cell>
          <cell r="C2780" t="str">
            <v>VRｸﾗｽｱｯﾌﾟｸﾞﾚｰﾄﾞ</v>
          </cell>
          <cell r="D2780" t="str">
            <v>VR220 -&gt; VR420ｱﾂﾌﾟｸﾞﾚｰﾄﾞ 4CPU</v>
          </cell>
          <cell r="E2780" t="str">
            <v>－</v>
          </cell>
          <cell r="F2780" t="str">
            <v>－</v>
          </cell>
          <cell r="G2780" t="str">
            <v>－</v>
          </cell>
          <cell r="H2780" t="str">
            <v>－</v>
          </cell>
          <cell r="I2780">
            <v>323</v>
          </cell>
          <cell r="J2780" t="str">
            <v>－</v>
          </cell>
          <cell r="K2780">
            <v>2978</v>
          </cell>
        </row>
        <row r="2781">
          <cell r="B2781" t="str">
            <v>HT-4990-R40U42D</v>
          </cell>
          <cell r="C2781" t="str">
            <v>VRｸﾗｽｱｯﾌﾟｸﾞﾚｰﾄﾞ</v>
          </cell>
          <cell r="D2781" t="str">
            <v>VR400 -&gt; VR420ｱﾂﾌﾟｸﾞﾚｰﾄﾞ 4CPU</v>
          </cell>
          <cell r="E2781" t="str">
            <v>－</v>
          </cell>
          <cell r="F2781" t="str">
            <v>－</v>
          </cell>
          <cell r="G2781" t="str">
            <v>－</v>
          </cell>
          <cell r="H2781" t="str">
            <v>－</v>
          </cell>
          <cell r="I2781">
            <v>323</v>
          </cell>
          <cell r="J2781" t="str">
            <v>－</v>
          </cell>
          <cell r="K2781">
            <v>6415</v>
          </cell>
        </row>
        <row r="2782">
          <cell r="B2782" t="str">
            <v>HT-4990-R40B42D</v>
          </cell>
          <cell r="C2782" t="str">
            <v>VRｸﾗｽｱｯﾌﾟｸﾞﾚｰﾄﾞ</v>
          </cell>
          <cell r="D2782" t="str">
            <v>VR400B -&gt; VR420ｱﾂﾌﾟｸﾞﾚｰﾄﾞ 4CPU</v>
          </cell>
          <cell r="E2782" t="str">
            <v>－</v>
          </cell>
          <cell r="F2782" t="str">
            <v>－</v>
          </cell>
          <cell r="G2782" t="str">
            <v>－</v>
          </cell>
          <cell r="H2782" t="str">
            <v>－</v>
          </cell>
          <cell r="I2782">
            <v>323</v>
          </cell>
          <cell r="J2782" t="str">
            <v>－</v>
          </cell>
          <cell r="K2782">
            <v>6415</v>
          </cell>
        </row>
        <row r="2783">
          <cell r="B2783" t="str">
            <v>HT-4990-R41U42D</v>
          </cell>
          <cell r="C2783" t="str">
            <v>VRｸﾗｽｱｯﾌﾟｸﾞﾚｰﾄﾞ</v>
          </cell>
          <cell r="D2783" t="str">
            <v>VR410 -&gt; VR420ｱﾂﾌﾟｸﾞﾚｰﾄﾞ 4CPU</v>
          </cell>
          <cell r="E2783" t="str">
            <v>－</v>
          </cell>
          <cell r="F2783" t="str">
            <v>－</v>
          </cell>
          <cell r="G2783" t="str">
            <v>－</v>
          </cell>
          <cell r="H2783" t="str">
            <v>－</v>
          </cell>
          <cell r="I2783">
            <v>323</v>
          </cell>
          <cell r="J2783" t="str">
            <v>－</v>
          </cell>
          <cell r="K2783">
            <v>5299</v>
          </cell>
        </row>
        <row r="2784">
          <cell r="B2784" t="str">
            <v>HT-F3360-RC03</v>
          </cell>
          <cell r="C2784" t="str">
            <v>ｶｸﾁｮｳCPU</v>
          </cell>
          <cell r="D2784" t="str">
            <v>CPUｶｸﾁｮｳ 120MHZ 2MB CASH</v>
          </cell>
          <cell r="E2784" t="str">
            <v>－</v>
          </cell>
          <cell r="F2784" t="str">
            <v>－</v>
          </cell>
          <cell r="G2784" t="str">
            <v>－</v>
          </cell>
          <cell r="H2784" t="str">
            <v>－</v>
          </cell>
          <cell r="I2784">
            <v>323</v>
          </cell>
          <cell r="J2784" t="str">
            <v>－</v>
          </cell>
          <cell r="K2784">
            <v>1860</v>
          </cell>
        </row>
        <row r="2785">
          <cell r="B2785" t="str">
            <v>HT-F3065-GH4</v>
          </cell>
          <cell r="C2785" t="str">
            <v>EISA ｱﾀﾞﾌﾟﾀ</v>
          </cell>
          <cell r="D2785" t="str">
            <v>ﾄｳｺﾞｳｶﾞﾀｶﾗｰｸﾞﾗﾌｨｯｸｽｶｰﾄﾞ</v>
          </cell>
          <cell r="E2785" t="str">
            <v>－</v>
          </cell>
          <cell r="F2785" t="str">
            <v>－</v>
          </cell>
          <cell r="G2785" t="str">
            <v>－</v>
          </cell>
          <cell r="H2785" t="str">
            <v>－</v>
          </cell>
          <cell r="I2785">
            <v>323</v>
          </cell>
          <cell r="J2785" t="str">
            <v>－</v>
          </cell>
          <cell r="K2785">
            <v>140</v>
          </cell>
        </row>
        <row r="2786">
          <cell r="B2786" t="str">
            <v>HT-4990-K10U50A</v>
          </cell>
          <cell r="C2786" t="str">
            <v>VKｸﾗｽｱｯﾌﾟｸﾞﾚｰﾄﾞ</v>
          </cell>
          <cell r="D2786" t="str">
            <v>VKx10-&gt;VKx50 ｱｯﾌﾟｸﾞﾚｰﾄﾞ</v>
          </cell>
          <cell r="E2786" t="str">
            <v>－</v>
          </cell>
          <cell r="F2786" t="str">
            <v>－</v>
          </cell>
          <cell r="G2786" t="str">
            <v>－</v>
          </cell>
          <cell r="H2786" t="str">
            <v>－</v>
          </cell>
          <cell r="I2786">
            <v>323</v>
          </cell>
          <cell r="J2786" t="str">
            <v>－</v>
          </cell>
          <cell r="K2786">
            <v>1298</v>
          </cell>
        </row>
        <row r="2787">
          <cell r="B2787" t="str">
            <v>HT-4990-K10U50B</v>
          </cell>
          <cell r="C2787" t="str">
            <v>VKｸﾗｽｱｯﾌﾟｸﾞﾚｰﾄﾞ</v>
          </cell>
          <cell r="D2787" t="str">
            <v>VKx10-&gt;VKx50 2CPU ｱｯﾌﾟｸﾞﾚｰﾄﾞ</v>
          </cell>
          <cell r="E2787" t="str">
            <v>－</v>
          </cell>
          <cell r="F2787" t="str">
            <v>－</v>
          </cell>
          <cell r="G2787" t="str">
            <v>－</v>
          </cell>
          <cell r="H2787" t="str">
            <v>－</v>
          </cell>
          <cell r="I2787">
            <v>323</v>
          </cell>
          <cell r="J2787" t="str">
            <v>－</v>
          </cell>
          <cell r="K2787">
            <v>2391</v>
          </cell>
        </row>
        <row r="2788">
          <cell r="B2788" t="str">
            <v>HT-4990-K50A50B</v>
          </cell>
          <cell r="C2788" t="str">
            <v>VKｸﾗｽｱｯﾌﾟｸﾞﾚｰﾄﾞ</v>
          </cell>
          <cell r="D2788" t="str">
            <v>VKx50-&gt;VKx50 2CPU ｱｯﾌﾟｸﾞﾚｰﾄﾞ</v>
          </cell>
          <cell r="E2788" t="str">
            <v>－</v>
          </cell>
          <cell r="F2788" t="str">
            <v>－</v>
          </cell>
          <cell r="G2788" t="str">
            <v>－</v>
          </cell>
          <cell r="H2788" t="str">
            <v>－</v>
          </cell>
          <cell r="I2788">
            <v>323</v>
          </cell>
          <cell r="J2788" t="str">
            <v>－</v>
          </cell>
          <cell r="K2788">
            <v>1094</v>
          </cell>
        </row>
        <row r="2789">
          <cell r="B2789" t="str">
            <v>HT-4990-K10U60B</v>
          </cell>
          <cell r="C2789" t="str">
            <v>VKｸﾗｽｱｯﾌﾟｸﾞﾚｰﾄﾞ</v>
          </cell>
          <cell r="D2789" t="str">
            <v>VKx10-&gt;VKx60 2CPU ｱｯﾌﾟｸﾞﾚｰﾄﾞ</v>
          </cell>
          <cell r="E2789" t="str">
            <v>－</v>
          </cell>
          <cell r="F2789" t="str">
            <v>－</v>
          </cell>
          <cell r="G2789" t="str">
            <v>－</v>
          </cell>
          <cell r="H2789" t="str">
            <v>－</v>
          </cell>
          <cell r="I2789">
            <v>323</v>
          </cell>
          <cell r="J2789" t="str">
            <v>－</v>
          </cell>
          <cell r="K2789">
            <v>3330</v>
          </cell>
        </row>
        <row r="2790">
          <cell r="B2790" t="str">
            <v>HT-4990-K50A60B</v>
          </cell>
          <cell r="C2790" t="str">
            <v>VKｸﾗｽｱｯﾌﾟｸﾞﾚｰﾄﾞ</v>
          </cell>
          <cell r="D2790" t="str">
            <v>VKx50-&gt;VKx60 2CPU ｱｯﾌﾟｸﾞﾚｰﾄﾞ</v>
          </cell>
          <cell r="E2790" t="str">
            <v>－</v>
          </cell>
          <cell r="F2790" t="str">
            <v>－</v>
          </cell>
          <cell r="G2790" t="str">
            <v>－</v>
          </cell>
          <cell r="H2790" t="str">
            <v>－</v>
          </cell>
          <cell r="I2790">
            <v>323</v>
          </cell>
          <cell r="J2790" t="str">
            <v>－</v>
          </cell>
          <cell r="K2790">
            <v>2032</v>
          </cell>
        </row>
        <row r="2791">
          <cell r="B2791" t="str">
            <v>HT-4990-K50B60B</v>
          </cell>
          <cell r="C2791" t="str">
            <v>VKｸﾗｽｱｯﾌﾟｸﾞﾚｰﾄﾞ</v>
          </cell>
          <cell r="D2791" t="str">
            <v>VKx50 2CPU-&gt;VKx60 2CPU ｱｯﾌﾟｸﾞﾚｰﾄﾞ</v>
          </cell>
          <cell r="E2791" t="str">
            <v>－</v>
          </cell>
          <cell r="F2791" t="str">
            <v>－</v>
          </cell>
          <cell r="G2791" t="str">
            <v>－</v>
          </cell>
          <cell r="H2791" t="str">
            <v>－</v>
          </cell>
          <cell r="I2791">
            <v>323</v>
          </cell>
          <cell r="J2791" t="str">
            <v>－</v>
          </cell>
          <cell r="K2791">
            <v>938</v>
          </cell>
        </row>
        <row r="2792">
          <cell r="B2792" t="str">
            <v>HT-4990-CLS8690</v>
          </cell>
          <cell r="C2792" t="str">
            <v>ｹｰﾌﾞﾙ</v>
          </cell>
          <cell r="D2792" t="str">
            <v>F/W SCSI ｹｰﾌﾞﾙ ｵｽ-ﾒｽ 68PIN 2.0M</v>
          </cell>
          <cell r="E2792" t="str">
            <v>－</v>
          </cell>
          <cell r="F2792" t="str">
            <v>－</v>
          </cell>
          <cell r="G2792" t="str">
            <v>－</v>
          </cell>
          <cell r="H2792" t="str">
            <v>－</v>
          </cell>
          <cell r="I2792">
            <v>323</v>
          </cell>
          <cell r="J2792" t="str">
            <v>－</v>
          </cell>
          <cell r="K2792">
            <v>24</v>
          </cell>
        </row>
        <row r="2793">
          <cell r="B2793" t="str">
            <v>HT-4990-CLS8687</v>
          </cell>
          <cell r="C2793" t="str">
            <v>ｹｰﾌﾞﾙ</v>
          </cell>
          <cell r="D2793" t="str">
            <v>F/W SCSI ｹｰﾌﾞﾙ ｵｽ-ﾒｽ 68PIN 5.0M</v>
          </cell>
          <cell r="E2793" t="str">
            <v>－</v>
          </cell>
          <cell r="F2793" t="str">
            <v>－</v>
          </cell>
          <cell r="G2793" t="str">
            <v>－</v>
          </cell>
          <cell r="H2793" t="str">
            <v>－</v>
          </cell>
          <cell r="I2793">
            <v>323</v>
          </cell>
          <cell r="J2793" t="str">
            <v>－</v>
          </cell>
          <cell r="K2793">
            <v>26</v>
          </cell>
        </row>
        <row r="2794">
          <cell r="B2794" t="str">
            <v>HT-F3065-P02H</v>
          </cell>
          <cell r="C2794" t="str">
            <v>CPUｶｸﾁｮｳ</v>
          </cell>
          <cell r="D2794" t="str">
            <v>CPUｶｸﾁﾖｳ 160MHz</v>
          </cell>
          <cell r="E2794" t="str">
            <v>－</v>
          </cell>
          <cell r="F2794" t="str">
            <v>－</v>
          </cell>
          <cell r="G2794" t="str">
            <v>－</v>
          </cell>
          <cell r="H2794" t="str">
            <v>－</v>
          </cell>
          <cell r="I2794">
            <v>323</v>
          </cell>
          <cell r="J2794" t="str">
            <v>－</v>
          </cell>
          <cell r="K2794">
            <v>2606</v>
          </cell>
        </row>
        <row r="2795">
          <cell r="B2795" t="str">
            <v>HT-F3360-KM03</v>
          </cell>
          <cell r="C2795" t="str">
            <v>ﾒﾓﾘ</v>
          </cell>
          <cell r="D2795" t="str">
            <v>VKｸﾗｽ 64MB ﾒﾓﾘ</v>
          </cell>
          <cell r="E2795" t="str">
            <v>－</v>
          </cell>
          <cell r="F2795" t="str">
            <v>－</v>
          </cell>
          <cell r="G2795" t="str">
            <v>－</v>
          </cell>
          <cell r="H2795" t="str">
            <v>－</v>
          </cell>
          <cell r="I2795">
            <v>323</v>
          </cell>
          <cell r="J2795" t="str">
            <v>－</v>
          </cell>
          <cell r="K2795">
            <v>264</v>
          </cell>
        </row>
        <row r="2796">
          <cell r="B2796" t="str">
            <v>HT-F3360-KM04</v>
          </cell>
          <cell r="C2796" t="str">
            <v>ﾒﾓﾘ</v>
          </cell>
          <cell r="D2796" t="str">
            <v>VKｸﾗｽ 256MB ﾒﾓﾘ</v>
          </cell>
          <cell r="E2796" t="str">
            <v>－</v>
          </cell>
          <cell r="F2796" t="str">
            <v>－</v>
          </cell>
          <cell r="G2796" t="str">
            <v>－</v>
          </cell>
          <cell r="H2796" t="str">
            <v>－</v>
          </cell>
          <cell r="I2796">
            <v>323</v>
          </cell>
          <cell r="J2796" t="str">
            <v>－</v>
          </cell>
          <cell r="K2796">
            <v>580</v>
          </cell>
        </row>
        <row r="2797">
          <cell r="B2797" t="str">
            <v>HT-F3360-RM03</v>
          </cell>
          <cell r="C2797" t="str">
            <v>ﾒﾓﾘ</v>
          </cell>
          <cell r="D2797" t="str">
            <v>VRｸﾗｽ 64MB ﾒﾓﾘ</v>
          </cell>
          <cell r="E2797" t="str">
            <v>－</v>
          </cell>
          <cell r="F2797" t="str">
            <v>－</v>
          </cell>
          <cell r="G2797" t="str">
            <v>－</v>
          </cell>
          <cell r="H2797" t="str">
            <v>－</v>
          </cell>
          <cell r="I2797">
            <v>323</v>
          </cell>
          <cell r="J2797" t="str">
            <v>－</v>
          </cell>
          <cell r="K2797">
            <v>474</v>
          </cell>
        </row>
        <row r="2798">
          <cell r="B2798" t="str">
            <v>HT-F3360-RM04</v>
          </cell>
          <cell r="C2798" t="str">
            <v>ﾒﾓﾘ</v>
          </cell>
          <cell r="D2798" t="str">
            <v>VRｸﾗｽ 256MB ﾒﾓﾘ</v>
          </cell>
          <cell r="E2798" t="str">
            <v>－</v>
          </cell>
          <cell r="F2798" t="str">
            <v>－</v>
          </cell>
          <cell r="G2798" t="str">
            <v>－</v>
          </cell>
          <cell r="H2798" t="str">
            <v>－</v>
          </cell>
          <cell r="I2798">
            <v>323</v>
          </cell>
          <cell r="J2798" t="str">
            <v>－</v>
          </cell>
          <cell r="K2798">
            <v>703</v>
          </cell>
        </row>
        <row r="2799">
          <cell r="B2799" t="str">
            <v>HT-F3360-RHSC05</v>
          </cell>
          <cell r="C2799" t="str">
            <v>HSC</v>
          </cell>
          <cell r="D2799" t="str">
            <v xml:space="preserve">HSC 2ｽﾛﾂﾄ ｶｸﾁﾖｳ (VR4xxﾉﾐ) </v>
          </cell>
          <cell r="E2799" t="str">
            <v>－</v>
          </cell>
          <cell r="F2799" t="str">
            <v>－</v>
          </cell>
          <cell r="G2799" t="str">
            <v>－</v>
          </cell>
          <cell r="H2799" t="str">
            <v>－</v>
          </cell>
          <cell r="I2799">
            <v>323</v>
          </cell>
          <cell r="J2799" t="str">
            <v>－</v>
          </cell>
          <cell r="K2799">
            <v>703</v>
          </cell>
        </row>
        <row r="2800">
          <cell r="B2800" t="str">
            <v>HT-F3360-RHSC06</v>
          </cell>
          <cell r="C2800" t="str">
            <v>HSC</v>
          </cell>
          <cell r="D2800" t="str">
            <v xml:space="preserve">HSC 4ｽﾛﾂﾄ ｶｸﾁﾖｳ (VR4xxﾉﾐ) </v>
          </cell>
          <cell r="E2800" t="str">
            <v>－</v>
          </cell>
          <cell r="F2800" t="str">
            <v>－</v>
          </cell>
          <cell r="G2800" t="str">
            <v>－</v>
          </cell>
          <cell r="H2800" t="str">
            <v>－</v>
          </cell>
          <cell r="I2800">
            <v>323</v>
          </cell>
          <cell r="J2800" t="str">
            <v>－</v>
          </cell>
          <cell r="K2800">
            <v>1406</v>
          </cell>
        </row>
        <row r="2801">
          <cell r="B2801" t="str">
            <v>HT-F3360-HSC07</v>
          </cell>
          <cell r="C2801" t="str">
            <v>HSC</v>
          </cell>
          <cell r="D2801" t="str">
            <v>VISUALIZE-EG 2D ｶﾗｰｸﾞﾗﾌｨｯｸｽｶｰﾄﾞ(VK370ﾖｳ)</v>
          </cell>
          <cell r="E2801" t="str">
            <v>－</v>
          </cell>
          <cell r="F2801" t="str">
            <v>－</v>
          </cell>
          <cell r="G2801" t="str">
            <v>－</v>
          </cell>
          <cell r="H2801" t="str">
            <v>－</v>
          </cell>
          <cell r="I2801">
            <v>323</v>
          </cell>
          <cell r="J2801" t="str">
            <v>－</v>
          </cell>
          <cell r="K2801">
            <v>140</v>
          </cell>
        </row>
        <row r="2802">
          <cell r="B2802" t="str">
            <v>HT-4990-R10U25A</v>
          </cell>
          <cell r="C2802" t="str">
            <v>ｱｯﾌﾟｸﾞﾚｰﾄﾞ</v>
          </cell>
          <cell r="D2802" t="str">
            <v>VR100-&gt;VR250 ｱﾂﾌﾟｸﾞﾚｰﾄﾞ</v>
          </cell>
          <cell r="E2802" t="str">
            <v>－</v>
          </cell>
          <cell r="F2802" t="str">
            <v>－</v>
          </cell>
          <cell r="G2802" t="str">
            <v>－</v>
          </cell>
          <cell r="H2802" t="str">
            <v>－</v>
          </cell>
          <cell r="I2802">
            <v>323</v>
          </cell>
          <cell r="J2802" t="str">
            <v>－</v>
          </cell>
          <cell r="K2802">
            <v>4963</v>
          </cell>
        </row>
        <row r="2803">
          <cell r="B2803" t="str">
            <v>HT-4990-R10U26A</v>
          </cell>
          <cell r="C2803" t="str">
            <v>ｱｯﾌﾟｸﾞﾚｰﾄﾞ</v>
          </cell>
          <cell r="D2803" t="str">
            <v>VR100-&gt;VR260 ｱﾂﾌﾟｸﾞﾚｰﾄﾞ</v>
          </cell>
          <cell r="E2803" t="str">
            <v>－</v>
          </cell>
          <cell r="F2803" t="str">
            <v>－</v>
          </cell>
          <cell r="G2803" t="str">
            <v>－</v>
          </cell>
          <cell r="H2803" t="str">
            <v>－</v>
          </cell>
          <cell r="I2803">
            <v>323</v>
          </cell>
          <cell r="J2803" t="str">
            <v>－</v>
          </cell>
          <cell r="K2803">
            <v>4448</v>
          </cell>
        </row>
        <row r="2804">
          <cell r="B2804" t="str">
            <v>HT-4990-R10U45A</v>
          </cell>
          <cell r="C2804" t="str">
            <v>ｱｯﾌﾟｸﾞﾚｰﾄﾞ</v>
          </cell>
          <cell r="D2804" t="str">
            <v>VR100-&gt;VR450 ｱﾂﾌﾟｸﾞﾚｰﾄﾞ</v>
          </cell>
          <cell r="E2804" t="str">
            <v>－</v>
          </cell>
          <cell r="F2804" t="str">
            <v>－</v>
          </cell>
          <cell r="G2804" t="str">
            <v>－</v>
          </cell>
          <cell r="H2804" t="str">
            <v>－</v>
          </cell>
          <cell r="I2804">
            <v>323</v>
          </cell>
          <cell r="J2804" t="str">
            <v>－</v>
          </cell>
          <cell r="K2804">
            <v>9262</v>
          </cell>
        </row>
        <row r="2805">
          <cell r="B2805" t="str">
            <v>HT-4990-R10U46A</v>
          </cell>
          <cell r="C2805" t="str">
            <v>ｱｯﾌﾟｸﾞﾚｰﾄﾞ</v>
          </cell>
          <cell r="D2805" t="str">
            <v>VR100-&gt;VR460 ｱﾂﾌﾟｸﾞﾚｰﾄﾞ</v>
          </cell>
          <cell r="E2805" t="str">
            <v>－</v>
          </cell>
          <cell r="F2805" t="str">
            <v>－</v>
          </cell>
          <cell r="G2805" t="str">
            <v>－</v>
          </cell>
          <cell r="H2805" t="str">
            <v>－</v>
          </cell>
          <cell r="I2805">
            <v>323</v>
          </cell>
          <cell r="J2805" t="str">
            <v>－</v>
          </cell>
          <cell r="K2805">
            <v>9288</v>
          </cell>
        </row>
        <row r="2806">
          <cell r="B2806" t="str">
            <v>HT-4990-R20U25A</v>
          </cell>
          <cell r="C2806" t="str">
            <v>ｱｯﾌﾟｸﾞﾚｰﾄﾞ</v>
          </cell>
          <cell r="D2806" t="str">
            <v>VR200-&gt;VR250 ｱﾂﾌﾟｸﾞﾚｰﾄﾞ</v>
          </cell>
          <cell r="E2806" t="str">
            <v>－</v>
          </cell>
          <cell r="F2806" t="str">
            <v>－</v>
          </cell>
          <cell r="G2806" t="str">
            <v>－</v>
          </cell>
          <cell r="H2806" t="str">
            <v>－</v>
          </cell>
          <cell r="I2806">
            <v>323</v>
          </cell>
          <cell r="J2806" t="str">
            <v>－</v>
          </cell>
          <cell r="K2806">
            <v>4585</v>
          </cell>
        </row>
        <row r="2807">
          <cell r="B2807" t="str">
            <v>HT-4990-R20U26A</v>
          </cell>
          <cell r="C2807" t="str">
            <v>ｱｯﾌﾟｸﾞﾚｰﾄﾞ</v>
          </cell>
          <cell r="D2807" t="str">
            <v>VR200-&gt;VR260 ｱﾂﾌﾟｸﾞﾚｰﾄﾞ</v>
          </cell>
          <cell r="E2807" t="str">
            <v>－</v>
          </cell>
          <cell r="F2807" t="str">
            <v>－</v>
          </cell>
          <cell r="G2807" t="str">
            <v>－</v>
          </cell>
          <cell r="H2807" t="str">
            <v>－</v>
          </cell>
          <cell r="I2807">
            <v>323</v>
          </cell>
          <cell r="J2807" t="str">
            <v>－</v>
          </cell>
          <cell r="K2807">
            <v>3889</v>
          </cell>
        </row>
        <row r="2808">
          <cell r="B2808" t="str">
            <v>HT-4990-R20U45A</v>
          </cell>
          <cell r="C2808" t="str">
            <v>ｱｯﾌﾟｸﾞﾚｰﾄﾞ</v>
          </cell>
          <cell r="D2808" t="str">
            <v>VR200-&gt;VR450 ｱﾂﾌﾟｸﾞﾚｰﾄﾞ</v>
          </cell>
          <cell r="E2808" t="str">
            <v>－</v>
          </cell>
          <cell r="F2808" t="str">
            <v>－</v>
          </cell>
          <cell r="G2808" t="str">
            <v>－</v>
          </cell>
          <cell r="H2808" t="str">
            <v>－</v>
          </cell>
          <cell r="I2808">
            <v>323</v>
          </cell>
          <cell r="J2808" t="str">
            <v>－</v>
          </cell>
          <cell r="K2808">
            <v>7086</v>
          </cell>
        </row>
        <row r="2809">
          <cell r="B2809" t="str">
            <v>HT-4990-R20U46A</v>
          </cell>
          <cell r="C2809" t="str">
            <v>ｱｯﾌﾟｸﾞﾚｰﾄﾞ</v>
          </cell>
          <cell r="D2809" t="str">
            <v>VR200-&gt;VR460 ｱﾂﾌﾟｸﾞﾚｰﾄﾞ</v>
          </cell>
          <cell r="E2809" t="str">
            <v>－</v>
          </cell>
          <cell r="F2809" t="str">
            <v>－</v>
          </cell>
          <cell r="G2809" t="str">
            <v>－</v>
          </cell>
          <cell r="H2809" t="str">
            <v>－</v>
          </cell>
          <cell r="I2809">
            <v>323</v>
          </cell>
          <cell r="J2809" t="str">
            <v>－</v>
          </cell>
          <cell r="K2809">
            <v>8729</v>
          </cell>
        </row>
        <row r="2810">
          <cell r="B2810" t="str">
            <v>HT-4990-R21U25A</v>
          </cell>
          <cell r="C2810" t="str">
            <v>ｱｯﾌﾟｸﾞﾚｰﾄﾞ</v>
          </cell>
          <cell r="D2810" t="str">
            <v>VR210-&gt;VR250 ｱﾂﾌﾟｸﾞﾚｰﾄﾞ</v>
          </cell>
          <cell r="E2810" t="str">
            <v>－</v>
          </cell>
          <cell r="F2810" t="str">
            <v>－</v>
          </cell>
          <cell r="G2810" t="str">
            <v>－</v>
          </cell>
          <cell r="H2810" t="str">
            <v>－</v>
          </cell>
          <cell r="I2810">
            <v>323</v>
          </cell>
          <cell r="J2810" t="str">
            <v>－</v>
          </cell>
          <cell r="K2810">
            <v>3803</v>
          </cell>
        </row>
        <row r="2811">
          <cell r="B2811" t="str">
            <v>HT-4990-R21U26A</v>
          </cell>
          <cell r="C2811" t="str">
            <v>ｱｯﾌﾟｸﾞﾚｰﾄﾞ</v>
          </cell>
          <cell r="D2811" t="str">
            <v>VR210-&gt;VR260 ｱﾂﾌﾟｸﾞﾚｰﾄﾞ</v>
          </cell>
          <cell r="E2811" t="str">
            <v>－</v>
          </cell>
          <cell r="F2811" t="str">
            <v>－</v>
          </cell>
          <cell r="G2811" t="str">
            <v>－</v>
          </cell>
          <cell r="H2811" t="str">
            <v>－</v>
          </cell>
          <cell r="I2811">
            <v>323</v>
          </cell>
          <cell r="J2811" t="str">
            <v>－</v>
          </cell>
          <cell r="K2811">
            <v>3331</v>
          </cell>
        </row>
        <row r="2812">
          <cell r="B2812" t="str">
            <v>HT-4990-R21U45A</v>
          </cell>
          <cell r="C2812" t="str">
            <v>ｱｯﾌﾟｸﾞﾚｰﾄﾞ</v>
          </cell>
          <cell r="D2812" t="str">
            <v>VR210-&gt;VR450 ｱﾂﾌﾟｸﾞﾚｰﾄﾞ</v>
          </cell>
          <cell r="E2812" t="str">
            <v>－</v>
          </cell>
          <cell r="F2812" t="str">
            <v>－</v>
          </cell>
          <cell r="G2812" t="str">
            <v>－</v>
          </cell>
          <cell r="H2812" t="str">
            <v>－</v>
          </cell>
          <cell r="I2812">
            <v>323</v>
          </cell>
          <cell r="J2812" t="str">
            <v>－</v>
          </cell>
          <cell r="K2812">
            <v>6304</v>
          </cell>
        </row>
        <row r="2813">
          <cell r="B2813" t="str">
            <v>HT-4990-R21U46A</v>
          </cell>
          <cell r="C2813" t="str">
            <v>ｱｯﾌﾟｸﾞﾚｰﾄﾞ</v>
          </cell>
          <cell r="D2813" t="str">
            <v>VR210-&gt;VR460 ｱﾂﾌﾟｸﾞﾚｰﾄﾞ</v>
          </cell>
          <cell r="E2813" t="str">
            <v>－</v>
          </cell>
          <cell r="F2813" t="str">
            <v>－</v>
          </cell>
          <cell r="G2813" t="str">
            <v>－</v>
          </cell>
          <cell r="H2813" t="str">
            <v>－</v>
          </cell>
          <cell r="I2813">
            <v>323</v>
          </cell>
          <cell r="J2813" t="str">
            <v>－</v>
          </cell>
          <cell r="K2813">
            <v>8171</v>
          </cell>
        </row>
        <row r="2814">
          <cell r="B2814" t="str">
            <v>HT-4990-R22U25A</v>
          </cell>
          <cell r="C2814" t="str">
            <v>ｱｯﾌﾟｸﾞﾚｰﾄﾞ</v>
          </cell>
          <cell r="D2814" t="str">
            <v>VR220-&gt;VR250 ｱﾂﾌﾟｸﾞﾚｰﾄﾞ</v>
          </cell>
          <cell r="E2814" t="str">
            <v>－</v>
          </cell>
          <cell r="F2814" t="str">
            <v>－</v>
          </cell>
          <cell r="G2814" t="str">
            <v>－</v>
          </cell>
          <cell r="H2814" t="str">
            <v>－</v>
          </cell>
          <cell r="I2814">
            <v>323</v>
          </cell>
          <cell r="J2814" t="str">
            <v>－</v>
          </cell>
          <cell r="K2814">
            <v>2185</v>
          </cell>
        </row>
        <row r="2815">
          <cell r="B2815" t="str">
            <v>HT-4990-R22U26A</v>
          </cell>
          <cell r="C2815" t="str">
            <v>ｱｯﾌﾟｸﾞﾚｰﾄﾞ</v>
          </cell>
          <cell r="D2815" t="str">
            <v>VR220-&gt;VR260 ｱﾂﾌﾟｸﾞﾚｰﾄﾞ</v>
          </cell>
          <cell r="E2815" t="str">
            <v>－</v>
          </cell>
          <cell r="F2815" t="str">
            <v>－</v>
          </cell>
          <cell r="G2815" t="str">
            <v>－</v>
          </cell>
          <cell r="H2815" t="str">
            <v>－</v>
          </cell>
          <cell r="I2815">
            <v>323</v>
          </cell>
          <cell r="J2815" t="str">
            <v>－</v>
          </cell>
          <cell r="K2815">
            <v>1472</v>
          </cell>
        </row>
        <row r="2816">
          <cell r="B2816" t="str">
            <v>HT-4990-R22U45A</v>
          </cell>
          <cell r="C2816" t="str">
            <v>ｱｯﾌﾟｸﾞﾚｰﾄﾞ</v>
          </cell>
          <cell r="D2816" t="str">
            <v>VR220-&gt;VR450 ｱﾂﾌﾟｸﾞﾚｰﾄﾞ</v>
          </cell>
          <cell r="E2816" t="str">
            <v>－</v>
          </cell>
          <cell r="F2816" t="str">
            <v>－</v>
          </cell>
          <cell r="G2816" t="str">
            <v>－</v>
          </cell>
          <cell r="H2816" t="str">
            <v>－</v>
          </cell>
          <cell r="I2816">
            <v>323</v>
          </cell>
          <cell r="J2816" t="str">
            <v>－</v>
          </cell>
          <cell r="K2816">
            <v>4685</v>
          </cell>
        </row>
        <row r="2817">
          <cell r="B2817" t="str">
            <v>HT-4990-R22U46A</v>
          </cell>
          <cell r="C2817" t="str">
            <v>ｱｯﾌﾟｸﾞﾚｰﾄﾞ</v>
          </cell>
          <cell r="D2817" t="str">
            <v>VR220-&gt;VR460 ｱﾂﾌﾟｸﾞﾚｰﾄﾞ</v>
          </cell>
          <cell r="E2817" t="str">
            <v>－</v>
          </cell>
          <cell r="F2817" t="str">
            <v>－</v>
          </cell>
          <cell r="G2817" t="str">
            <v>－</v>
          </cell>
          <cell r="H2817" t="str">
            <v>－</v>
          </cell>
          <cell r="I2817">
            <v>323</v>
          </cell>
          <cell r="J2817" t="str">
            <v>－</v>
          </cell>
          <cell r="K2817">
            <v>6311</v>
          </cell>
        </row>
        <row r="2818">
          <cell r="B2818" t="str">
            <v>HT-4990-R25U26A</v>
          </cell>
          <cell r="C2818" t="str">
            <v>ｱｯﾌﾟｸﾞﾚｰﾄﾞ</v>
          </cell>
          <cell r="D2818" t="str">
            <v>VR250-&gt;VR260 ｱﾂﾌﾟｸﾞﾚｰﾄﾞ</v>
          </cell>
          <cell r="E2818" t="str">
            <v>－</v>
          </cell>
          <cell r="F2818" t="str">
            <v>－</v>
          </cell>
          <cell r="G2818" t="str">
            <v>－</v>
          </cell>
          <cell r="H2818" t="str">
            <v>－</v>
          </cell>
          <cell r="I2818">
            <v>323</v>
          </cell>
          <cell r="J2818" t="str">
            <v>－</v>
          </cell>
          <cell r="K2818">
            <v>417</v>
          </cell>
        </row>
        <row r="2819">
          <cell r="B2819" t="str">
            <v>HT-4990-R25U45A</v>
          </cell>
          <cell r="C2819" t="str">
            <v>ｱｯﾌﾟｸﾞﾚｰﾄﾞ</v>
          </cell>
          <cell r="D2819" t="str">
            <v>VR250-&gt;VR450 ｱﾂﾌﾟｸﾞﾚｰﾄﾞ</v>
          </cell>
          <cell r="E2819" t="str">
            <v>－</v>
          </cell>
          <cell r="F2819" t="str">
            <v>－</v>
          </cell>
          <cell r="G2819" t="str">
            <v>－</v>
          </cell>
          <cell r="H2819" t="str">
            <v>－</v>
          </cell>
          <cell r="I2819">
            <v>323</v>
          </cell>
          <cell r="J2819" t="str">
            <v>－</v>
          </cell>
          <cell r="K2819">
            <v>2500</v>
          </cell>
        </row>
        <row r="2820">
          <cell r="B2820" t="str">
            <v>HT-4990-R25U46A</v>
          </cell>
          <cell r="C2820" t="str">
            <v>ｱｯﾌﾟｸﾞﾚｰﾄﾞ</v>
          </cell>
          <cell r="D2820" t="str">
            <v>VR250-&gt;VR460 ｱﾂﾌﾟｸﾞﾚｰﾄﾞ</v>
          </cell>
          <cell r="E2820" t="str">
            <v>－</v>
          </cell>
          <cell r="F2820" t="str">
            <v>－</v>
          </cell>
          <cell r="G2820" t="str">
            <v>－</v>
          </cell>
          <cell r="H2820" t="str">
            <v>－</v>
          </cell>
          <cell r="I2820">
            <v>323</v>
          </cell>
          <cell r="J2820" t="str">
            <v>－</v>
          </cell>
          <cell r="K2820">
            <v>5255</v>
          </cell>
        </row>
        <row r="2821">
          <cell r="B2821" t="str">
            <v>HT-4990-R26U46A</v>
          </cell>
          <cell r="C2821" t="str">
            <v>ｱｯﾌﾟｸﾞﾚｰﾄﾞ</v>
          </cell>
          <cell r="D2821" t="str">
            <v>VR260-&gt;VR460 ｱﾂﾌﾟｸﾞﾚｰﾄﾞ</v>
          </cell>
          <cell r="E2821" t="str">
            <v>－</v>
          </cell>
          <cell r="F2821" t="str">
            <v>－</v>
          </cell>
          <cell r="G2821" t="str">
            <v>－</v>
          </cell>
          <cell r="H2821" t="str">
            <v>－</v>
          </cell>
          <cell r="I2821">
            <v>323</v>
          </cell>
          <cell r="J2821" t="str">
            <v>－</v>
          </cell>
          <cell r="K2821">
            <v>4839</v>
          </cell>
        </row>
        <row r="2822">
          <cell r="B2822" t="str">
            <v>HT-4990-R40U45A</v>
          </cell>
          <cell r="C2822" t="str">
            <v>ｱｯﾌﾟｸﾞﾚｰﾄﾞ</v>
          </cell>
          <cell r="D2822" t="str">
            <v>VR400B-&gt;VR450 ｱﾂﾌﾟｸﾞﾚｰﾄﾞ</v>
          </cell>
          <cell r="E2822" t="str">
            <v>－</v>
          </cell>
          <cell r="F2822" t="str">
            <v>－</v>
          </cell>
          <cell r="G2822" t="str">
            <v>－</v>
          </cell>
          <cell r="H2822" t="str">
            <v>－</v>
          </cell>
          <cell r="I2822">
            <v>323</v>
          </cell>
          <cell r="J2822" t="str">
            <v>－</v>
          </cell>
          <cell r="K2822">
            <v>4585</v>
          </cell>
        </row>
        <row r="2823">
          <cell r="B2823" t="str">
            <v>HT-4990-R40U46A</v>
          </cell>
          <cell r="C2823" t="str">
            <v>ｱｯﾌﾟｸﾞﾚｰﾄﾞ</v>
          </cell>
          <cell r="D2823" t="str">
            <v>VR400B-&gt;VR460 ｱﾂﾌﾟｸﾞﾚｰﾄﾞ</v>
          </cell>
          <cell r="E2823" t="str">
            <v>－</v>
          </cell>
          <cell r="F2823" t="str">
            <v>－</v>
          </cell>
          <cell r="G2823" t="str">
            <v>－</v>
          </cell>
          <cell r="H2823" t="str">
            <v>－</v>
          </cell>
          <cell r="I2823">
            <v>323</v>
          </cell>
          <cell r="J2823" t="str">
            <v>－</v>
          </cell>
          <cell r="K2823">
            <v>5751</v>
          </cell>
        </row>
        <row r="2824">
          <cell r="B2824" t="str">
            <v>HT-4990-R40B45A</v>
          </cell>
          <cell r="C2824" t="str">
            <v>ｱｯﾌﾟｸﾞﾚｰﾄﾞ</v>
          </cell>
          <cell r="D2824" t="str">
            <v>VR400B-&gt;VR450 ｱﾂﾌﾟｸﾞﾚｰﾄﾞ</v>
          </cell>
          <cell r="E2824" t="str">
            <v>－</v>
          </cell>
          <cell r="F2824" t="str">
            <v>－</v>
          </cell>
          <cell r="G2824" t="str">
            <v>－</v>
          </cell>
          <cell r="H2824" t="str">
            <v>－</v>
          </cell>
          <cell r="I2824">
            <v>323</v>
          </cell>
          <cell r="J2824" t="str">
            <v>－</v>
          </cell>
          <cell r="K2824">
            <v>4585</v>
          </cell>
        </row>
        <row r="2825">
          <cell r="B2825" t="str">
            <v>HT-4990-R40B46A</v>
          </cell>
          <cell r="C2825" t="str">
            <v>ｱｯﾌﾟｸﾞﾚｰﾄﾞ</v>
          </cell>
          <cell r="D2825" t="str">
            <v>VR400B-&gt;VR460 ｱﾂﾌﾟｸﾞﾚｰﾄﾞ</v>
          </cell>
          <cell r="E2825" t="str">
            <v>－</v>
          </cell>
          <cell r="F2825" t="str">
            <v>－</v>
          </cell>
          <cell r="G2825" t="str">
            <v>－</v>
          </cell>
          <cell r="H2825" t="str">
            <v>－</v>
          </cell>
          <cell r="I2825">
            <v>323</v>
          </cell>
          <cell r="J2825" t="str">
            <v>－</v>
          </cell>
          <cell r="K2825">
            <v>5751</v>
          </cell>
        </row>
        <row r="2826">
          <cell r="B2826" t="str">
            <v>HT-4990-R41U45A</v>
          </cell>
          <cell r="C2826" t="str">
            <v>ｱｯﾌﾟｸﾞﾚｰﾄﾞ</v>
          </cell>
          <cell r="D2826" t="str">
            <v>VR410-&gt;VR450 ｱﾂﾌﾟｸﾞﾚｰﾄﾞ</v>
          </cell>
          <cell r="E2826" t="str">
            <v>－</v>
          </cell>
          <cell r="F2826" t="str">
            <v>－</v>
          </cell>
          <cell r="G2826" t="str">
            <v>－</v>
          </cell>
          <cell r="H2826" t="str">
            <v>－</v>
          </cell>
          <cell r="I2826">
            <v>323</v>
          </cell>
          <cell r="J2826" t="str">
            <v>－</v>
          </cell>
          <cell r="K2826">
            <v>3803</v>
          </cell>
        </row>
        <row r="2827">
          <cell r="B2827" t="str">
            <v>HT-4990-R41U46A</v>
          </cell>
          <cell r="C2827" t="str">
            <v>ｱｯﾌﾟｸﾞﾚｰﾄﾞ</v>
          </cell>
          <cell r="D2827" t="str">
            <v>VR410-&gt;VR460 ｱﾂﾌﾟｸﾞﾚｰﾄﾞ</v>
          </cell>
          <cell r="E2827" t="str">
            <v>－</v>
          </cell>
          <cell r="F2827" t="str">
            <v>－</v>
          </cell>
          <cell r="G2827" t="str">
            <v>－</v>
          </cell>
          <cell r="H2827" t="str">
            <v>－</v>
          </cell>
          <cell r="I2827">
            <v>323</v>
          </cell>
          <cell r="J2827" t="str">
            <v>－</v>
          </cell>
          <cell r="K2827">
            <v>5192</v>
          </cell>
        </row>
        <row r="2828">
          <cell r="B2828" t="str">
            <v>HT-4990-R42U45A</v>
          </cell>
          <cell r="C2828" t="str">
            <v>ｱｯﾌﾟｸﾞﾚｰﾄﾞ</v>
          </cell>
          <cell r="D2828" t="str">
            <v>VR420-&gt;VR450 ｱﾂﾌﾟｸﾞﾚｰﾄﾞ</v>
          </cell>
          <cell r="E2828" t="str">
            <v>－</v>
          </cell>
          <cell r="F2828" t="str">
            <v>－</v>
          </cell>
          <cell r="G2828" t="str">
            <v>－</v>
          </cell>
          <cell r="H2828" t="str">
            <v>－</v>
          </cell>
          <cell r="I2828">
            <v>323</v>
          </cell>
          <cell r="J2828" t="str">
            <v>－</v>
          </cell>
          <cell r="K2828">
            <v>2185</v>
          </cell>
        </row>
        <row r="2829">
          <cell r="B2829" t="str">
            <v>HT-4990-R42U46A</v>
          </cell>
          <cell r="C2829" t="str">
            <v>ｱｯﾌﾟｸﾞﾚｰﾄﾞ</v>
          </cell>
          <cell r="D2829" t="str">
            <v>VR420-&gt;VR460 ｱﾂﾌﾟｸﾞﾚｰﾄﾞ</v>
          </cell>
          <cell r="E2829" t="str">
            <v>－</v>
          </cell>
          <cell r="F2829" t="str">
            <v>－</v>
          </cell>
          <cell r="G2829" t="str">
            <v>－</v>
          </cell>
          <cell r="H2829" t="str">
            <v>－</v>
          </cell>
          <cell r="I2829">
            <v>323</v>
          </cell>
          <cell r="J2829" t="str">
            <v>－</v>
          </cell>
          <cell r="K2829">
            <v>3333</v>
          </cell>
        </row>
        <row r="2830">
          <cell r="B2830" t="str">
            <v>HT-4990-R45U46A</v>
          </cell>
          <cell r="C2830" t="str">
            <v>ｱｯﾌﾟｸﾞﾚｰﾄﾞ</v>
          </cell>
          <cell r="D2830" t="str">
            <v>VR450-&gt;VR460 ｱﾂﾌﾟｸﾞﾚｰﾄﾞ</v>
          </cell>
          <cell r="E2830" t="str">
            <v>－</v>
          </cell>
          <cell r="F2830" t="str">
            <v>－</v>
          </cell>
          <cell r="G2830" t="str">
            <v>－</v>
          </cell>
          <cell r="H2830" t="str">
            <v>－</v>
          </cell>
          <cell r="I2830">
            <v>323</v>
          </cell>
          <cell r="J2830" t="str">
            <v>－</v>
          </cell>
          <cell r="K2830">
            <v>2277</v>
          </cell>
        </row>
        <row r="2831">
          <cell r="B2831" t="str">
            <v>HT-4990-R00U05</v>
          </cell>
          <cell r="C2831" t="str">
            <v>ｱｯﾌﾟｸﾞﾚｰﾄﾞ</v>
          </cell>
          <cell r="D2831" t="str">
            <v>VRx00-&gt;VRx50ﾖｳ CPUｱﾂﾌﾟｸﾞﾚｰﾄﾞ</v>
          </cell>
          <cell r="E2831" t="str">
            <v>－</v>
          </cell>
          <cell r="F2831" t="str">
            <v>－</v>
          </cell>
          <cell r="G2831" t="str">
            <v>－</v>
          </cell>
          <cell r="H2831" t="str">
            <v>－</v>
          </cell>
          <cell r="I2831">
            <v>323</v>
          </cell>
          <cell r="J2831" t="str">
            <v>－</v>
          </cell>
          <cell r="K2831">
            <v>1876</v>
          </cell>
        </row>
        <row r="2832">
          <cell r="B2832" t="str">
            <v>HT-4990-R10U05</v>
          </cell>
          <cell r="C2832" t="str">
            <v>ｱｯﾌﾟｸﾞﾚｰﾄﾞ</v>
          </cell>
          <cell r="D2832" t="str">
            <v>VRx10-&gt;VRx50ﾖｳ CPUｱﾂﾌﾟｸﾞﾚｰﾄﾞ</v>
          </cell>
          <cell r="E2832" t="str">
            <v>－</v>
          </cell>
          <cell r="F2832" t="str">
            <v>－</v>
          </cell>
          <cell r="G2832" t="str">
            <v>－</v>
          </cell>
          <cell r="H2832" t="str">
            <v>－</v>
          </cell>
          <cell r="I2832">
            <v>323</v>
          </cell>
          <cell r="J2832" t="str">
            <v>－</v>
          </cell>
          <cell r="K2832">
            <v>1719</v>
          </cell>
        </row>
        <row r="2833">
          <cell r="B2833" t="str">
            <v>HT-4990-R20U05</v>
          </cell>
          <cell r="C2833" t="str">
            <v>ｱｯﾌﾟｸﾞﾚｰﾄﾞ</v>
          </cell>
          <cell r="D2833" t="str">
            <v>VRx20-&gt;VRx50ﾖｳ CPUｱﾂﾌﾟｸﾞﾚｰﾄﾞ</v>
          </cell>
          <cell r="E2833" t="str">
            <v>－</v>
          </cell>
          <cell r="F2833" t="str">
            <v>－</v>
          </cell>
          <cell r="G2833" t="str">
            <v>－</v>
          </cell>
          <cell r="H2833" t="str">
            <v>－</v>
          </cell>
          <cell r="I2833">
            <v>323</v>
          </cell>
          <cell r="J2833" t="str">
            <v>－</v>
          </cell>
          <cell r="K2833">
            <v>782</v>
          </cell>
        </row>
        <row r="2834">
          <cell r="B2834" t="str">
            <v>HT-4990-R00U06</v>
          </cell>
          <cell r="C2834" t="str">
            <v>ｱｯﾌﾟｸﾞﾚｰﾄﾞ</v>
          </cell>
          <cell r="D2834" t="str">
            <v>VRx00-&gt;VRx60ﾖｳ CPUｱﾂﾌﾟｸﾞﾚｰﾄﾞ</v>
          </cell>
          <cell r="E2834" t="str">
            <v>－</v>
          </cell>
          <cell r="F2834" t="str">
            <v>－</v>
          </cell>
          <cell r="G2834" t="str">
            <v>－</v>
          </cell>
          <cell r="H2834" t="str">
            <v>－</v>
          </cell>
          <cell r="I2834">
            <v>323</v>
          </cell>
          <cell r="J2834" t="str">
            <v>－</v>
          </cell>
          <cell r="K2834">
            <v>1675</v>
          </cell>
        </row>
        <row r="2835">
          <cell r="B2835" t="str">
            <v>HT-4990-R10U06</v>
          </cell>
          <cell r="C2835" t="str">
            <v>ｱｯﾌﾟｸﾞﾚｰﾄﾞ</v>
          </cell>
          <cell r="D2835" t="str">
            <v>VRx10-&gt;VRx60ﾖｳ CPUｱﾂﾌﾟｸﾞﾚｰﾄﾞ</v>
          </cell>
          <cell r="E2835" t="str">
            <v>－</v>
          </cell>
          <cell r="F2835" t="str">
            <v>－</v>
          </cell>
          <cell r="G2835" t="str">
            <v>－</v>
          </cell>
          <cell r="H2835" t="str">
            <v>－</v>
          </cell>
          <cell r="I2835">
            <v>323</v>
          </cell>
          <cell r="J2835" t="str">
            <v>－</v>
          </cell>
          <cell r="K2835">
            <v>1489</v>
          </cell>
        </row>
        <row r="2836">
          <cell r="B2836" t="str">
            <v>HT-4990-R20U06</v>
          </cell>
          <cell r="C2836" t="str">
            <v>ｱｯﾌﾟｸﾞﾚｰﾄﾞ</v>
          </cell>
          <cell r="D2836" t="str">
            <v>VRx20-&gt;VRx60ﾖｳ CPUｱﾂﾌﾟｸﾞﾚｰﾄﾞ</v>
          </cell>
          <cell r="E2836" t="str">
            <v>－</v>
          </cell>
          <cell r="F2836" t="str">
            <v>－</v>
          </cell>
          <cell r="G2836" t="str">
            <v>－</v>
          </cell>
          <cell r="H2836" t="str">
            <v>－</v>
          </cell>
          <cell r="I2836">
            <v>323</v>
          </cell>
          <cell r="J2836" t="str">
            <v>－</v>
          </cell>
          <cell r="K2836">
            <v>746</v>
          </cell>
        </row>
        <row r="2837">
          <cell r="B2837" t="str">
            <v>HT-4990-R50U06</v>
          </cell>
          <cell r="C2837" t="str">
            <v>ｱｯﾌﾟｸﾞﾚｰﾄﾞ</v>
          </cell>
          <cell r="D2837" t="str">
            <v>VRx50-&gt;VRx60ﾖｳ CPUｱﾂﾌﾟｸﾞﾚｰﾄﾞ</v>
          </cell>
          <cell r="E2837" t="str">
            <v>－</v>
          </cell>
          <cell r="F2837" t="str">
            <v>－</v>
          </cell>
          <cell r="G2837" t="str">
            <v>－</v>
          </cell>
          <cell r="H2837" t="str">
            <v>－</v>
          </cell>
          <cell r="I2837">
            <v>323</v>
          </cell>
          <cell r="J2837" t="str">
            <v>－</v>
          </cell>
          <cell r="K2837">
            <v>435</v>
          </cell>
        </row>
        <row r="2838">
          <cell r="B2838" t="str">
            <v>HT-4990-K10U70A</v>
          </cell>
          <cell r="C2838" t="str">
            <v>ｱｯﾌﾟｸﾞﾚｰﾄﾞ</v>
          </cell>
          <cell r="D2838" t="str">
            <v>VKx10-&gt;VKx70/1ﾖｳ CPUｱﾂﾌﾟｸﾞﾚｰﾄﾞ</v>
          </cell>
          <cell r="E2838" t="str">
            <v>－</v>
          </cell>
          <cell r="F2838" t="str">
            <v>－</v>
          </cell>
          <cell r="G2838" t="str">
            <v>－</v>
          </cell>
          <cell r="H2838" t="str">
            <v>－</v>
          </cell>
          <cell r="I2838">
            <v>323</v>
          </cell>
          <cell r="J2838" t="str">
            <v>－</v>
          </cell>
          <cell r="K2838">
            <v>2184</v>
          </cell>
        </row>
        <row r="2839">
          <cell r="B2839" t="str">
            <v>HT-4990-K50A70A</v>
          </cell>
          <cell r="C2839" t="str">
            <v>ｱｯﾌﾟｸﾞﾚｰﾄﾞ</v>
          </cell>
          <cell r="D2839" t="str">
            <v>VKx50/1-&gt;VKx70/1ﾖｳ CPUｱﾂﾌﾟｸﾞﾚｰﾄﾞ</v>
          </cell>
          <cell r="E2839" t="str">
            <v>－</v>
          </cell>
          <cell r="F2839" t="str">
            <v>－</v>
          </cell>
          <cell r="G2839" t="str">
            <v>－</v>
          </cell>
          <cell r="H2839" t="str">
            <v>－</v>
          </cell>
          <cell r="I2839">
            <v>323</v>
          </cell>
          <cell r="J2839" t="str">
            <v>－</v>
          </cell>
          <cell r="K2839">
            <v>1194</v>
          </cell>
        </row>
        <row r="2840">
          <cell r="B2840" t="str">
            <v>HT-4990-K10U70B</v>
          </cell>
          <cell r="C2840" t="str">
            <v>ｱｯﾌﾟｸﾞﾚｰﾄﾞ</v>
          </cell>
          <cell r="D2840" t="str">
            <v>VKx10-&gt;VKx70/2ﾖｳ CPUｱﾂﾌﾟｸﾞﾚｰﾄﾞ</v>
          </cell>
          <cell r="E2840" t="str">
            <v>－</v>
          </cell>
          <cell r="F2840" t="str">
            <v>－</v>
          </cell>
          <cell r="G2840" t="str">
            <v>－</v>
          </cell>
          <cell r="H2840" t="str">
            <v>－</v>
          </cell>
          <cell r="I2840">
            <v>323</v>
          </cell>
          <cell r="J2840" t="str">
            <v>－</v>
          </cell>
          <cell r="K2840">
            <v>3890</v>
          </cell>
        </row>
        <row r="2841">
          <cell r="B2841" t="str">
            <v>HT-4990-K50A70B</v>
          </cell>
          <cell r="C2841" t="str">
            <v>ｱｯﾌﾟｸﾞﾚｰﾄﾞ</v>
          </cell>
          <cell r="D2841" t="str">
            <v>VKx50/1-&gt;VKx70/2ﾖｳ CPUｱﾂﾌﾟｸﾞﾚｰﾄﾞ</v>
          </cell>
          <cell r="E2841" t="str">
            <v>－</v>
          </cell>
          <cell r="F2841" t="str">
            <v>－</v>
          </cell>
          <cell r="G2841" t="str">
            <v>－</v>
          </cell>
          <cell r="H2841" t="str">
            <v>－</v>
          </cell>
          <cell r="I2841">
            <v>323</v>
          </cell>
          <cell r="J2841" t="str">
            <v>－</v>
          </cell>
          <cell r="K2841">
            <v>2816</v>
          </cell>
        </row>
        <row r="2842">
          <cell r="B2842" t="str">
            <v>HT-4990-K50B70B</v>
          </cell>
          <cell r="C2842" t="str">
            <v>ｱｯﾌﾟｸﾞﾚｰﾄﾞ</v>
          </cell>
          <cell r="D2842" t="str">
            <v>VKx50/2-&gt;VKx70/2ﾖｳ CPUｱﾂﾌﾟｸﾞﾚｰﾄﾞ</v>
          </cell>
          <cell r="E2842" t="str">
            <v>－</v>
          </cell>
          <cell r="F2842" t="str">
            <v>－</v>
          </cell>
          <cell r="G2842" t="str">
            <v>－</v>
          </cell>
          <cell r="H2842" t="str">
            <v>－</v>
          </cell>
          <cell r="I2842">
            <v>323</v>
          </cell>
          <cell r="J2842" t="str">
            <v>－</v>
          </cell>
          <cell r="K2842">
            <v>1706</v>
          </cell>
        </row>
        <row r="2843">
          <cell r="B2843" t="str">
            <v>HT-4990-K60B70B</v>
          </cell>
          <cell r="C2843" t="str">
            <v>ｱｯﾌﾟｸﾞﾚｰﾄﾞ</v>
          </cell>
          <cell r="D2843" t="str">
            <v>VKx60/2-&gt;VKx70/2ﾖｳ CPUｱﾂﾌﾟｸﾞﾚｰﾄﾞ</v>
          </cell>
          <cell r="E2843" t="str">
            <v>－</v>
          </cell>
          <cell r="F2843" t="str">
            <v>－</v>
          </cell>
          <cell r="G2843" t="str">
            <v>－</v>
          </cell>
          <cell r="H2843" t="str">
            <v>－</v>
          </cell>
          <cell r="I2843">
            <v>323</v>
          </cell>
          <cell r="J2843" t="str">
            <v>－</v>
          </cell>
          <cell r="K2843">
            <v>1706</v>
          </cell>
        </row>
        <row r="2844">
          <cell r="B2844" t="str">
            <v>HT-4990-CB16A</v>
          </cell>
          <cell r="C2844" t="str">
            <v>ｷｬﾋﾞﾈｯﾄ</v>
          </cell>
          <cell r="D2844" t="str">
            <v xml:space="preserve">1.6m ｷｬﾋﾞﾈｯﾄ(100V)            </v>
          </cell>
          <cell r="E2844" t="str">
            <v>－</v>
          </cell>
          <cell r="F2844" t="str">
            <v>－</v>
          </cell>
          <cell r="G2844" t="str">
            <v>－</v>
          </cell>
          <cell r="H2844" t="str">
            <v>－</v>
          </cell>
          <cell r="I2844">
            <v>323</v>
          </cell>
          <cell r="J2844" t="str">
            <v>－</v>
          </cell>
          <cell r="K2844">
            <v>357</v>
          </cell>
        </row>
        <row r="2845">
          <cell r="B2845" t="str">
            <v>HT-4990-K70A70B</v>
          </cell>
          <cell r="C2845" t="str">
            <v>ｱｯﾌﾟｸﾞﾚｰﾄﾞ</v>
          </cell>
          <cell r="D2845" t="str">
            <v>VKx70/1-&gt;VKx70/2ﾖｳ CPUｱﾂﾌﾟｸﾞﾚｰﾄﾞ</v>
          </cell>
          <cell r="E2845" t="str">
            <v>－</v>
          </cell>
          <cell r="F2845" t="str">
            <v>－</v>
          </cell>
          <cell r="G2845" t="str">
            <v>－</v>
          </cell>
          <cell r="H2845" t="str">
            <v>－</v>
          </cell>
          <cell r="I2845">
            <v>323</v>
          </cell>
          <cell r="J2845" t="str">
            <v>－</v>
          </cell>
          <cell r="K2845">
            <v>1706</v>
          </cell>
        </row>
        <row r="2846">
          <cell r="B2846" t="str">
            <v>HT-4090-HAD20RB</v>
          </cell>
          <cell r="C2846" t="str">
            <v>HAｱﾚｲ</v>
          </cell>
          <cell r="D2846" t="str">
            <v>HAﾃﾞｲｽｸｱﾚｲﾓﾃﾞﾙ20Bﾗﾂｸﾏｳﾝﾄ</v>
          </cell>
          <cell r="E2846" t="str">
            <v>－</v>
          </cell>
          <cell r="F2846" t="str">
            <v>－</v>
          </cell>
          <cell r="G2846" t="str">
            <v>－</v>
          </cell>
          <cell r="H2846" t="str">
            <v>－</v>
          </cell>
          <cell r="I2846">
            <v>323</v>
          </cell>
          <cell r="J2846" t="str">
            <v>－</v>
          </cell>
          <cell r="K2846">
            <v>6941</v>
          </cell>
        </row>
        <row r="2847">
          <cell r="B2847" t="str">
            <v>HT-4090-HAD20SB</v>
          </cell>
          <cell r="C2847" t="str">
            <v>HAｱﾚｲ</v>
          </cell>
          <cell r="D2847" t="str">
            <v>HAﾃﾞｲｽｸｱﾚｲﾓﾃﾞﾙ20Bﾃﾞｽｸｻｲﾄﾞ</v>
          </cell>
          <cell r="E2847" t="str">
            <v>－</v>
          </cell>
          <cell r="F2847" t="str">
            <v>－</v>
          </cell>
          <cell r="G2847" t="str">
            <v>－</v>
          </cell>
          <cell r="H2847" t="str">
            <v>－</v>
          </cell>
          <cell r="I2847">
            <v>323</v>
          </cell>
          <cell r="J2847" t="str">
            <v>－</v>
          </cell>
          <cell r="K2847">
            <v>6941</v>
          </cell>
        </row>
        <row r="2848">
          <cell r="B2848" t="str">
            <v>HT-F4090-H2PC1A</v>
          </cell>
          <cell r="C2848" t="str">
            <v>HAｱﾚｲ</v>
          </cell>
          <cell r="D2848" t="str">
            <v>ｽﾄﾚｰｼﾞﾌﾟﾛｾﾂｻ&amp;ﾗｲﾄｷﾔｼﾕ&amp;BBU</v>
          </cell>
          <cell r="E2848" t="str">
            <v>－</v>
          </cell>
          <cell r="F2848" t="str">
            <v>－</v>
          </cell>
          <cell r="G2848" t="str">
            <v>－</v>
          </cell>
          <cell r="H2848" t="str">
            <v>－</v>
          </cell>
          <cell r="I2848">
            <v>323</v>
          </cell>
          <cell r="J2848" t="str">
            <v>－</v>
          </cell>
          <cell r="K2848">
            <v>1542</v>
          </cell>
        </row>
        <row r="2849">
          <cell r="B2849" t="str">
            <v>HT-F4090-H2PC2A</v>
          </cell>
          <cell r="C2849" t="str">
            <v>HAｱﾚｲ</v>
          </cell>
          <cell r="D2849" t="str">
            <v>ｽﾄﾚｰｼﾞﾌﾟﾛｾﾂｻ&amp;ﾗｲﾄｷﾔｼﾕ&amp;BBU</v>
          </cell>
          <cell r="E2849" t="str">
            <v>－</v>
          </cell>
          <cell r="F2849" t="str">
            <v>－</v>
          </cell>
          <cell r="G2849" t="str">
            <v>－</v>
          </cell>
          <cell r="H2849" t="str">
            <v>－</v>
          </cell>
          <cell r="I2849">
            <v>323</v>
          </cell>
          <cell r="J2849" t="str">
            <v>－</v>
          </cell>
          <cell r="K2849">
            <v>1626</v>
          </cell>
        </row>
        <row r="2850">
          <cell r="B2850" t="str">
            <v>HT-F4090-H2PC3A</v>
          </cell>
          <cell r="C2850" t="str">
            <v>HAｱﾚｲ</v>
          </cell>
          <cell r="D2850" t="str">
            <v>ｽﾄﾚｰｼﾞﾌﾟﾛｾﾂｻ&amp;ﾗｲﾄｷﾔｼﾕ&amp;BBU</v>
          </cell>
          <cell r="E2850" t="str">
            <v>－</v>
          </cell>
          <cell r="F2850" t="str">
            <v>－</v>
          </cell>
          <cell r="G2850" t="str">
            <v>－</v>
          </cell>
          <cell r="H2850" t="str">
            <v>－</v>
          </cell>
          <cell r="I2850">
            <v>323</v>
          </cell>
          <cell r="J2850" t="str">
            <v>－</v>
          </cell>
          <cell r="K2850">
            <v>1791</v>
          </cell>
        </row>
        <row r="2851">
          <cell r="B2851" t="str">
            <v>HT-F4090-H2PC4A</v>
          </cell>
          <cell r="C2851" t="str">
            <v>HAｱﾚｲ</v>
          </cell>
          <cell r="D2851" t="str">
            <v>ｽﾄﾚｰｼﾞﾌﾟﾛｾﾂｻ&amp;ﾗｲﾄｷﾔｼﾕ&amp;BBU</v>
          </cell>
          <cell r="E2851" t="str">
            <v>－</v>
          </cell>
          <cell r="F2851" t="str">
            <v>－</v>
          </cell>
          <cell r="G2851" t="str">
            <v>－</v>
          </cell>
          <cell r="H2851" t="str">
            <v>－</v>
          </cell>
          <cell r="I2851">
            <v>323</v>
          </cell>
          <cell r="J2851" t="str">
            <v>－</v>
          </cell>
          <cell r="K2851">
            <v>2121</v>
          </cell>
        </row>
        <row r="2852">
          <cell r="B2852" t="str">
            <v>HT-F3360-CA01</v>
          </cell>
          <cell r="C2852" t="str">
            <v>ｷｬｯｼｭ</v>
          </cell>
          <cell r="D2852" t="str">
            <v>VKﾖｳ ｾｶﾝﾄﾞ ﾚﾍﾞﾙ ｷｬｯｼｭ</v>
          </cell>
          <cell r="E2852" t="str">
            <v>－</v>
          </cell>
          <cell r="F2852" t="str">
            <v>－</v>
          </cell>
          <cell r="G2852" t="str">
            <v>－</v>
          </cell>
          <cell r="H2852" t="str">
            <v>－</v>
          </cell>
          <cell r="I2852">
            <v>323</v>
          </cell>
          <cell r="J2852" t="str">
            <v>－</v>
          </cell>
          <cell r="K2852">
            <v>342</v>
          </cell>
        </row>
        <row r="2853">
          <cell r="B2853" t="str">
            <v>HT-4697-DL1</v>
          </cell>
          <cell r="C2853" t="str">
            <v>DLTﾗｲﾌﾞﾗﾘ</v>
          </cell>
          <cell r="D2853" t="str">
            <v>DLTﾗｲﾌﾞﾗﾘﾀｲﾌﾟ1, ﾄﾞﾗｲﾌﾞ2台  ﾒﾃﾞｨｱｽﾛｯﾄ数28</v>
          </cell>
          <cell r="E2853" t="str">
            <v>－</v>
          </cell>
          <cell r="F2853" t="str">
            <v>－</v>
          </cell>
          <cell r="G2853" t="str">
            <v>－</v>
          </cell>
          <cell r="H2853" t="str">
            <v>－</v>
          </cell>
          <cell r="I2853">
            <v>323</v>
          </cell>
          <cell r="J2853" t="str">
            <v>－</v>
          </cell>
          <cell r="K2853">
            <v>7815</v>
          </cell>
        </row>
        <row r="2854">
          <cell r="B2854" t="str">
            <v>HT-4697-DL2</v>
          </cell>
          <cell r="C2854" t="str">
            <v>DLTﾗｲﾌﾞﾗﾘ</v>
          </cell>
          <cell r="D2854" t="str">
            <v>DLTﾗｲﾌﾞﾗﾘﾀｲﾌﾟ2, ﾄﾞﾗｲﾌﾞ2台  ﾒﾃﾞｨｱｽﾛｯﾄ数48</v>
          </cell>
          <cell r="E2854" t="str">
            <v>－</v>
          </cell>
          <cell r="F2854" t="str">
            <v>－</v>
          </cell>
          <cell r="G2854" t="str">
            <v>－</v>
          </cell>
          <cell r="H2854" t="str">
            <v>－</v>
          </cell>
          <cell r="I2854">
            <v>323</v>
          </cell>
          <cell r="J2854" t="str">
            <v>－</v>
          </cell>
          <cell r="K2854">
            <v>9767</v>
          </cell>
        </row>
        <row r="2855">
          <cell r="B2855" t="str">
            <v>HT-4697-DL3</v>
          </cell>
          <cell r="C2855" t="str">
            <v>DLTﾗｲﾌﾞﾗﾘ</v>
          </cell>
          <cell r="D2855" t="str">
            <v>DLTﾗｲﾌﾞﾗﾘﾀｲﾌﾟ3, ﾄﾞﾗｲﾌﾞ4台  ﾒﾃﾞｨｱｽﾛｯﾄ数48</v>
          </cell>
          <cell r="E2855" t="str">
            <v>－</v>
          </cell>
          <cell r="F2855" t="str">
            <v>－</v>
          </cell>
          <cell r="G2855" t="str">
            <v>－</v>
          </cell>
          <cell r="H2855" t="str">
            <v>－</v>
          </cell>
          <cell r="I2855">
            <v>323</v>
          </cell>
          <cell r="J2855" t="str">
            <v>－</v>
          </cell>
          <cell r="K2855">
            <v>11779</v>
          </cell>
        </row>
        <row r="2856">
          <cell r="B2856" t="str">
            <v>HT-4098-JT</v>
          </cell>
          <cell r="C2856" t="str">
            <v>ﾏｽ･ｽﾄﾚｰｼﾞ･ｼｽﾃﾑ</v>
          </cell>
          <cell r="D2856" t="str">
            <v>ﾏｽ･ｽﾄﾚｰｼﾞ･ｼｽﾃﾑ ﾀﾜｰ･ｴﾝｸﾛｰｼﾞｬ</v>
          </cell>
          <cell r="E2856" t="str">
            <v>－</v>
          </cell>
          <cell r="F2856" t="str">
            <v>－</v>
          </cell>
          <cell r="G2856" t="str">
            <v>－</v>
          </cell>
          <cell r="H2856" t="str">
            <v>－</v>
          </cell>
          <cell r="I2856">
            <v>323</v>
          </cell>
          <cell r="J2856" t="str">
            <v>－</v>
          </cell>
          <cell r="K2856">
            <v>191</v>
          </cell>
        </row>
        <row r="2857">
          <cell r="B2857" t="str">
            <v>HT-4098-JR</v>
          </cell>
          <cell r="C2857" t="str">
            <v>ﾏｽ･ｽﾄﾚｰｼﾞ･ｼｽﾃﾑ</v>
          </cell>
          <cell r="D2857" t="str">
            <v>ﾏｽ･ｽﾄﾚｰｼﾞ･ｼｽﾃﾑ ﾗｯｸﾏｳﾝﾄ･ｴﾝｸﾛｰｼﾞｬ</v>
          </cell>
          <cell r="E2857" t="str">
            <v>－</v>
          </cell>
          <cell r="F2857" t="str">
            <v>－</v>
          </cell>
          <cell r="G2857" t="str">
            <v>－</v>
          </cell>
          <cell r="H2857" t="str">
            <v>－</v>
          </cell>
          <cell r="I2857">
            <v>323</v>
          </cell>
          <cell r="J2857" t="str">
            <v>－</v>
          </cell>
          <cell r="K2857">
            <v>191</v>
          </cell>
        </row>
        <row r="2858">
          <cell r="B2858" t="str">
            <v>HT-F4098-JP</v>
          </cell>
          <cell r="C2858" t="str">
            <v>ﾏｽ･ｽﾄﾚｰｼﾞ･ｼｽﾃﾑ</v>
          </cell>
          <cell r="D2858" t="str">
            <v>ﾏｽ･ｽﾄﾚｰｼﾞ･ｼｽﾃﾑ 増設電源ﾓｼﾞｭｰﾙ</v>
          </cell>
          <cell r="E2858" t="str">
            <v>－</v>
          </cell>
          <cell r="F2858" t="str">
            <v>－</v>
          </cell>
          <cell r="G2858" t="str">
            <v>－</v>
          </cell>
          <cell r="H2858" t="str">
            <v>－</v>
          </cell>
          <cell r="I2858">
            <v>323</v>
          </cell>
          <cell r="J2858" t="str">
            <v>－</v>
          </cell>
          <cell r="K2858">
            <v>87</v>
          </cell>
        </row>
        <row r="2859">
          <cell r="B2859" t="str">
            <v>HT-F4098-JSH11</v>
          </cell>
          <cell r="C2859" t="str">
            <v>ﾏｽ･ｽﾄﾚｰｼﾞ･ｼｽﾃﾑ</v>
          </cell>
          <cell r="D2859" t="str">
            <v>ﾏｽ･ｽﾄﾚｰｼﾞ･ｼｽﾃﾑ ﾊｰﾄﾞﾃﾞｨｽｸﾓｼﾞｭｰﾙ 2GB S.E. SCSI</v>
          </cell>
          <cell r="E2859" t="str">
            <v>－</v>
          </cell>
          <cell r="F2859" t="str">
            <v>－</v>
          </cell>
          <cell r="G2859" t="str">
            <v>－</v>
          </cell>
          <cell r="H2859" t="str">
            <v>－</v>
          </cell>
          <cell r="I2859">
            <v>323</v>
          </cell>
          <cell r="J2859" t="str">
            <v>－</v>
          </cell>
          <cell r="K2859">
            <v>261</v>
          </cell>
        </row>
        <row r="2860">
          <cell r="B2860" t="str">
            <v>HT-F4098-JSH21</v>
          </cell>
          <cell r="C2860" t="str">
            <v>ﾏｽ･ｽﾄﾚｰｼﾞ･ｼｽﾃﾑ</v>
          </cell>
          <cell r="D2860" t="str">
            <v>ﾏｽ･ｽﾄﾚｰｼﾞ･ｼｽﾃﾑ ﾊｰﾄﾞﾃﾞｨｽｸﾓｼﾞｭｰﾙ 4GB S.E. SCSI</v>
          </cell>
          <cell r="E2860" t="str">
            <v>－</v>
          </cell>
          <cell r="F2860" t="str">
            <v>－</v>
          </cell>
          <cell r="G2860" t="str">
            <v>－</v>
          </cell>
          <cell r="H2860" t="str">
            <v>－</v>
          </cell>
          <cell r="I2860">
            <v>323</v>
          </cell>
          <cell r="J2860" t="str">
            <v>－</v>
          </cell>
          <cell r="K2860">
            <v>389</v>
          </cell>
        </row>
        <row r="2861">
          <cell r="B2861" t="str">
            <v>HT-F4098-JDH11</v>
          </cell>
          <cell r="C2861" t="str">
            <v>ﾏｽ･ｽﾄﾚｰｼﾞ･ｼｽﾃﾑ</v>
          </cell>
          <cell r="D2861" t="str">
            <v>ﾏｽ･ｽﾄﾚｰｼﾞ･ｼｽﾃﾑ ﾊｰﾄﾞﾃﾞｨｽｸﾓｼﾞｭｰﾙ 2GB F/W SCSI</v>
          </cell>
          <cell r="E2861" t="str">
            <v>－</v>
          </cell>
          <cell r="F2861" t="str">
            <v>－</v>
          </cell>
          <cell r="G2861" t="str">
            <v>－</v>
          </cell>
          <cell r="H2861" t="str">
            <v>－</v>
          </cell>
          <cell r="I2861">
            <v>323</v>
          </cell>
          <cell r="J2861" t="str">
            <v>－</v>
          </cell>
          <cell r="K2861">
            <v>176</v>
          </cell>
        </row>
        <row r="2862">
          <cell r="B2862" t="str">
            <v>HT-F4098-JDH21</v>
          </cell>
          <cell r="C2862" t="str">
            <v>ﾏｽ･ｽﾄﾚｰｼﾞ･ｼｽﾃﾑ</v>
          </cell>
          <cell r="D2862" t="str">
            <v>ﾏｽ･ｽﾄﾚｰｼﾞ･ｼｽﾃﾑ ﾊｰﾄﾞﾃﾞｨｽｸﾓｼﾞｭｰﾙ 4GB F/W SCSI</v>
          </cell>
          <cell r="E2862" t="str">
            <v>－</v>
          </cell>
          <cell r="F2862" t="str">
            <v>－</v>
          </cell>
          <cell r="G2862" t="str">
            <v>－</v>
          </cell>
          <cell r="H2862" t="str">
            <v>－</v>
          </cell>
          <cell r="I2862">
            <v>323</v>
          </cell>
          <cell r="J2862" t="str">
            <v>－</v>
          </cell>
          <cell r="K2862">
            <v>389</v>
          </cell>
        </row>
        <row r="2863">
          <cell r="B2863" t="str">
            <v>HT-4955-F95B</v>
          </cell>
          <cell r="C2863" t="str">
            <v>SCSIｹｰﾌﾞﾙ</v>
          </cell>
          <cell r="D2863" t="str">
            <v>SCSIｹｰﾌﾞﾙ ｺｳﾐﾂﾈｼﾞ 68ﾋﾟﾝ ｵｽｰｵｽ (0.4m)</v>
          </cell>
          <cell r="E2863" t="str">
            <v>－</v>
          </cell>
          <cell r="F2863" t="str">
            <v>－</v>
          </cell>
          <cell r="G2863" t="str">
            <v>－</v>
          </cell>
          <cell r="H2863" t="str">
            <v>－</v>
          </cell>
          <cell r="I2863">
            <v>323</v>
          </cell>
          <cell r="J2863" t="str">
            <v>－</v>
          </cell>
          <cell r="K2863">
            <v>20</v>
          </cell>
        </row>
        <row r="2864">
          <cell r="B2864" t="str">
            <v>HT-4955-F74E</v>
          </cell>
          <cell r="C2864" t="str">
            <v>SCSIｹｰﾌﾞﾙ</v>
          </cell>
          <cell r="D2864" t="str">
            <v>SCSIｹｰﾌﾞﾙ HDﾈｼﾞ50ﾋﾟﾝ HDﾊｰﾌﾋﾟｯﾁ68ﾋﾟﾝ ｵｽ-ｵｽ (2m)</v>
          </cell>
          <cell r="E2864" t="str">
            <v>－</v>
          </cell>
          <cell r="F2864" t="str">
            <v>－</v>
          </cell>
          <cell r="G2864" t="str">
            <v>－</v>
          </cell>
          <cell r="H2864" t="str">
            <v>－</v>
          </cell>
          <cell r="I2864">
            <v>323</v>
          </cell>
          <cell r="J2864" t="str">
            <v>－</v>
          </cell>
          <cell r="K2864">
            <v>30</v>
          </cell>
        </row>
        <row r="2865">
          <cell r="B2865" t="str">
            <v>HT-4955-F74H</v>
          </cell>
          <cell r="C2865" t="str">
            <v>SCSIｹｰﾌﾞﾙ</v>
          </cell>
          <cell r="D2865" t="str">
            <v>SCSIｹｰﾌﾞﾙ HDﾈｼﾞ50ﾋﾟﾝ HDﾊｰﾌﾋﾟｯﾁ68ﾋﾟﾝ ｵｽ-ｵｽ (5m)</v>
          </cell>
          <cell r="E2865" t="str">
            <v>－</v>
          </cell>
          <cell r="F2865" t="str">
            <v>－</v>
          </cell>
          <cell r="G2865" t="str">
            <v>－</v>
          </cell>
          <cell r="H2865" t="str">
            <v>－</v>
          </cell>
          <cell r="I2865">
            <v>323</v>
          </cell>
          <cell r="J2865" t="str">
            <v>－</v>
          </cell>
          <cell r="K2865">
            <v>45</v>
          </cell>
        </row>
        <row r="2866">
          <cell r="B2866" t="str">
            <v>HT-4997-T06</v>
          </cell>
          <cell r="C2866" t="str">
            <v>ﾀｰﾐﾈｰﾀ</v>
          </cell>
          <cell r="D2866" t="str">
            <v xml:space="preserve">SCSIｺｳﾐﾂ 68ﾋﾟﾝ ﾀｰﾐﾈｰﾀ         </v>
          </cell>
          <cell r="E2866" t="str">
            <v>－</v>
          </cell>
          <cell r="F2866" t="str">
            <v>－</v>
          </cell>
          <cell r="G2866" t="str">
            <v>－</v>
          </cell>
          <cell r="H2866" t="str">
            <v>－</v>
          </cell>
          <cell r="I2866">
            <v>323</v>
          </cell>
          <cell r="J2866" t="str">
            <v>－</v>
          </cell>
          <cell r="K2866">
            <v>8</v>
          </cell>
        </row>
        <row r="2867">
          <cell r="B2867" t="str">
            <v>HT-F3360-P21T1A</v>
          </cell>
          <cell r="C2867" t="str">
            <v>100Base-Tｱﾀﾞﾌﾟﾀ(HP-PB)</v>
          </cell>
          <cell r="D2867" t="str">
            <v>100Base-Tｱﾀﾞﾌﾟﾀ(HP-PB),HP-UX10.x CD-ROM使用権,Tier1 License</v>
          </cell>
          <cell r="E2867" t="str">
            <v>－</v>
          </cell>
          <cell r="F2867" t="str">
            <v>－</v>
          </cell>
          <cell r="G2867" t="str">
            <v>－</v>
          </cell>
          <cell r="H2867" t="str">
            <v>－</v>
          </cell>
          <cell r="I2867">
            <v>323</v>
          </cell>
          <cell r="J2867" t="str">
            <v>－</v>
          </cell>
          <cell r="K2867">
            <v>332</v>
          </cell>
        </row>
        <row r="2868">
          <cell r="B2868" t="str">
            <v>HT-F3360-P22T1A</v>
          </cell>
          <cell r="C2868" t="str">
            <v>Token Ring ｱﾀﾞﾌﾟﾀ</v>
          </cell>
          <cell r="D2868" t="str">
            <v>Token Ringｱﾀﾞﾌﾟﾀ(HP-PB),HP-UX10.x CD-ROM使用権,Tier1 License</v>
          </cell>
          <cell r="E2868" t="str">
            <v>－</v>
          </cell>
          <cell r="F2868" t="str">
            <v>－</v>
          </cell>
          <cell r="G2868" t="str">
            <v>－</v>
          </cell>
          <cell r="H2868" t="str">
            <v>－</v>
          </cell>
          <cell r="I2868">
            <v>323</v>
          </cell>
          <cell r="J2868" t="str">
            <v>－</v>
          </cell>
          <cell r="K2868">
            <v>204</v>
          </cell>
        </row>
        <row r="2869">
          <cell r="B2869" t="str">
            <v>HT-F3360-P23T1A</v>
          </cell>
          <cell r="C2869" t="str">
            <v>100VG-AnyLANｱﾀﾞﾌﾟﾀ</v>
          </cell>
          <cell r="D2869" t="str">
            <v>100VG-AnyLANｱﾀﾞﾌﾟﾀ(HP-PB),HP-UX9.x/10.x DDS媒体</v>
          </cell>
          <cell r="E2869" t="str">
            <v>－</v>
          </cell>
          <cell r="F2869" t="str">
            <v>－</v>
          </cell>
          <cell r="G2869" t="str">
            <v>－</v>
          </cell>
          <cell r="H2869" t="str">
            <v>－</v>
          </cell>
          <cell r="I2869">
            <v>323</v>
          </cell>
          <cell r="J2869" t="str">
            <v>－</v>
          </cell>
          <cell r="K2869">
            <v>560</v>
          </cell>
        </row>
        <row r="2870">
          <cell r="B2870" t="str">
            <v>HT-F3360-P24T1A</v>
          </cell>
          <cell r="C2870" t="str">
            <v>ATM/OC3ｱﾀﾞﾌﾟﾀ(HP-PB)</v>
          </cell>
          <cell r="D2870" t="str">
            <v>ATM/OC3ｱﾀﾞﾌﾟﾀ(HP-PB)､Tier1 License</v>
          </cell>
          <cell r="E2870" t="str">
            <v>－</v>
          </cell>
          <cell r="F2870" t="str">
            <v>－</v>
          </cell>
          <cell r="G2870" t="str">
            <v>－</v>
          </cell>
          <cell r="H2870" t="str">
            <v>－</v>
          </cell>
          <cell r="I2870">
            <v>323</v>
          </cell>
          <cell r="J2870" t="str">
            <v>－</v>
          </cell>
          <cell r="K2870">
            <v>439</v>
          </cell>
        </row>
        <row r="2871">
          <cell r="B2871" t="str">
            <v>HT-F3360-P25T1A</v>
          </cell>
          <cell r="C2871" t="str">
            <v>FDDI(DAS)ｱﾀﾞﾌﾟﾀ</v>
          </cell>
          <cell r="D2871" t="str">
            <v>FDDI(DAS)ｱﾀﾞﾌﾟﾀ(HP-PB),HP-UX10.x CD-ROM使用権,Tier1 License</v>
          </cell>
          <cell r="E2871" t="str">
            <v>－</v>
          </cell>
          <cell r="F2871" t="str">
            <v>－</v>
          </cell>
          <cell r="G2871" t="str">
            <v>－</v>
          </cell>
          <cell r="H2871" t="str">
            <v>－</v>
          </cell>
          <cell r="I2871">
            <v>323</v>
          </cell>
          <cell r="J2871" t="str">
            <v>－</v>
          </cell>
          <cell r="K2871">
            <v>966</v>
          </cell>
        </row>
        <row r="2872">
          <cell r="B2872" t="str">
            <v>HT-F3360-HSC05</v>
          </cell>
          <cell r="C2872" t="str">
            <v>ATM/OC3ｱﾀﾞﾌﾟﾀ(HSC)</v>
          </cell>
          <cell r="D2872" t="str">
            <v>ATM/OC3ｱﾀﾞﾌﾟﾀ(HSC)</v>
          </cell>
          <cell r="E2872" t="str">
            <v>－</v>
          </cell>
          <cell r="F2872" t="str">
            <v>－</v>
          </cell>
          <cell r="G2872" t="str">
            <v>－</v>
          </cell>
          <cell r="H2872" t="str">
            <v>－</v>
          </cell>
          <cell r="I2872">
            <v>323</v>
          </cell>
          <cell r="J2872" t="str">
            <v>－</v>
          </cell>
          <cell r="K2872">
            <v>334</v>
          </cell>
        </row>
        <row r="2873">
          <cell r="B2873" t="str">
            <v>HT-F3360-HSC06</v>
          </cell>
          <cell r="C2873" t="str">
            <v>ATM/UTPｱﾀﾞﾌﾟﾀ(HSC)</v>
          </cell>
          <cell r="D2873" t="str">
            <v>ATM/UTPｱﾀﾞﾌﾟﾀ(HSC)</v>
          </cell>
          <cell r="E2873" t="str">
            <v>－</v>
          </cell>
          <cell r="F2873" t="str">
            <v>－</v>
          </cell>
          <cell r="G2873" t="str">
            <v>－</v>
          </cell>
          <cell r="H2873" t="str">
            <v>－</v>
          </cell>
          <cell r="I2873">
            <v>323</v>
          </cell>
          <cell r="J2873" t="str">
            <v>－</v>
          </cell>
          <cell r="K2873">
            <v>334</v>
          </cell>
        </row>
        <row r="2874">
          <cell r="B2874" t="str">
            <v>HT-F3360-ES07</v>
          </cell>
          <cell r="C2874" t="str">
            <v>ATM/OC3ｱﾀﾞﾌﾟﾀ(HSC-EISA)</v>
          </cell>
          <cell r="D2874" t="str">
            <v>ATM/OC3ｱﾀﾞﾌﾟﾀ(HSC-EISA)</v>
          </cell>
          <cell r="E2874" t="str">
            <v>－</v>
          </cell>
          <cell r="F2874" t="str">
            <v>－</v>
          </cell>
          <cell r="G2874" t="str">
            <v>－</v>
          </cell>
          <cell r="H2874" t="str">
            <v>－</v>
          </cell>
          <cell r="I2874">
            <v>323</v>
          </cell>
          <cell r="J2874" t="str">
            <v>－</v>
          </cell>
          <cell r="K2874">
            <v>334</v>
          </cell>
        </row>
        <row r="2875">
          <cell r="B2875" t="str">
            <v>HT-F3065-A04CA</v>
          </cell>
          <cell r="C2875" t="str">
            <v>FDDIｱﾀﾞﾌﾟﾀ</v>
          </cell>
          <cell r="D2875" t="str">
            <v>FDDI(SAS)ｱﾀﾞﾌﾟﾀ(EISA),HP-UX9.x/10.x CD-ROM媒体</v>
          </cell>
          <cell r="E2875" t="str">
            <v>－</v>
          </cell>
          <cell r="F2875" t="str">
            <v>－</v>
          </cell>
          <cell r="G2875" t="str">
            <v>－</v>
          </cell>
          <cell r="H2875" t="str">
            <v>－</v>
          </cell>
          <cell r="I2875">
            <v>323</v>
          </cell>
          <cell r="J2875" t="str">
            <v>－</v>
          </cell>
          <cell r="K2875">
            <v>398</v>
          </cell>
        </row>
        <row r="2876">
          <cell r="B2876" t="str">
            <v>HT-F3065-A11CA</v>
          </cell>
          <cell r="C2876" t="str">
            <v>FDDI(DAS)ｱﾀﾞﾌﾟﾀ</v>
          </cell>
          <cell r="D2876" t="str">
            <v>FDDI(DAS)ｱﾀﾞﾌﾟﾀ(EISA),HP-UX9.x/10.x CD-ROM媒体</v>
          </cell>
          <cell r="E2876" t="str">
            <v>－</v>
          </cell>
          <cell r="F2876" t="str">
            <v>－</v>
          </cell>
          <cell r="G2876" t="str">
            <v>－</v>
          </cell>
          <cell r="H2876" t="str">
            <v>－</v>
          </cell>
          <cell r="I2876">
            <v>323</v>
          </cell>
          <cell r="J2876" t="str">
            <v>－</v>
          </cell>
          <cell r="K2876">
            <v>560</v>
          </cell>
        </row>
        <row r="2877">
          <cell r="B2877" t="str">
            <v>RT-31BC2-114</v>
          </cell>
          <cell r="C2877" t="str">
            <v>ATM(HSC)ﾄﾞﾗｲﾊﾞ (HP-UX10.01)</v>
          </cell>
          <cell r="D2877" t="str">
            <v>ATM(HSC)ﾄﾞﾗｲﾊﾞ､HP-UX10.01 CD-ROM媒体</v>
          </cell>
          <cell r="E2877" t="str">
            <v>－</v>
          </cell>
          <cell r="F2877" t="str">
            <v>－</v>
          </cell>
          <cell r="G2877" t="str">
            <v>－</v>
          </cell>
          <cell r="H2877" t="str">
            <v>－</v>
          </cell>
          <cell r="I2877">
            <v>323</v>
          </cell>
          <cell r="J2877" t="str">
            <v>－</v>
          </cell>
          <cell r="K2877">
            <v>46</v>
          </cell>
        </row>
        <row r="2878">
          <cell r="B2878" t="str">
            <v>RT-31CC2-114</v>
          </cell>
          <cell r="C2878" t="str">
            <v>ATM(HSC)ﾄﾞﾗｲﾊﾞ (HP-UX10.10)</v>
          </cell>
          <cell r="D2878" t="str">
            <v>ATM(HSC)ﾄﾞﾗｲﾊﾞ､HP-UX10.10 CD-ROM媒体</v>
          </cell>
          <cell r="E2878" t="str">
            <v>－</v>
          </cell>
          <cell r="F2878" t="str">
            <v>－</v>
          </cell>
          <cell r="G2878" t="str">
            <v>－</v>
          </cell>
          <cell r="H2878" t="str">
            <v>－</v>
          </cell>
          <cell r="I2878">
            <v>323</v>
          </cell>
          <cell r="J2878" t="str">
            <v>－</v>
          </cell>
          <cell r="K2878">
            <v>51</v>
          </cell>
        </row>
        <row r="2879">
          <cell r="B2879" t="str">
            <v>RT-31DC2-114</v>
          </cell>
          <cell r="C2879" t="str">
            <v>ATM(HSC)ﾄﾞﾗｲﾊﾞ (HP-UX10.x)</v>
          </cell>
          <cell r="D2879" t="str">
            <v>ATM(HSC)ﾄﾞﾗｲﾊﾞ､HP-UX10.20 CD-ROM使用権</v>
          </cell>
          <cell r="E2879" t="str">
            <v>－</v>
          </cell>
          <cell r="F2879" t="str">
            <v>－</v>
          </cell>
          <cell r="G2879" t="str">
            <v>－</v>
          </cell>
          <cell r="H2879" t="str">
            <v>－</v>
          </cell>
          <cell r="I2879">
            <v>323</v>
          </cell>
          <cell r="J2879" t="str">
            <v>－</v>
          </cell>
          <cell r="K2879">
            <v>51</v>
          </cell>
        </row>
        <row r="2880">
          <cell r="B2880" t="str">
            <v>RT-31BC2-115</v>
          </cell>
          <cell r="C2880" t="str">
            <v>ATM(HP-PB)ﾄﾞﾗｲﾊﾞ (HP-UX10.01)</v>
          </cell>
          <cell r="D2880" t="str">
            <v>ATM(HP-PB)ﾄﾞﾗｲﾊﾞ､HP-UX10.01 CD-ROM媒体</v>
          </cell>
          <cell r="E2880" t="str">
            <v>－</v>
          </cell>
          <cell r="F2880" t="str">
            <v>－</v>
          </cell>
          <cell r="G2880" t="str">
            <v>－</v>
          </cell>
          <cell r="H2880" t="str">
            <v>－</v>
          </cell>
          <cell r="I2880">
            <v>323</v>
          </cell>
          <cell r="J2880" t="str">
            <v>－</v>
          </cell>
          <cell r="K2880">
            <v>46</v>
          </cell>
        </row>
        <row r="2881">
          <cell r="B2881" t="str">
            <v>RT-31CC2-115</v>
          </cell>
          <cell r="C2881" t="str">
            <v>ATM(HP-PB)ﾄﾞﾗｲﾊﾞ (HP-UX10.10)</v>
          </cell>
          <cell r="D2881" t="str">
            <v>ATM(HP-PB)ﾄﾞﾗｲﾊﾞ､HP-UX10.10 CD-ROM媒体</v>
          </cell>
          <cell r="E2881" t="str">
            <v>－</v>
          </cell>
          <cell r="F2881" t="str">
            <v>－</v>
          </cell>
          <cell r="G2881" t="str">
            <v>－</v>
          </cell>
          <cell r="H2881" t="str">
            <v>－</v>
          </cell>
          <cell r="I2881">
            <v>323</v>
          </cell>
          <cell r="J2881" t="str">
            <v>－</v>
          </cell>
          <cell r="K2881">
            <v>51</v>
          </cell>
        </row>
        <row r="2882">
          <cell r="B2882" t="str">
            <v>RT-31DC2-115</v>
          </cell>
          <cell r="C2882" t="str">
            <v>ATM(HP-PB)ﾄﾞﾗｲﾊﾞ (HP-UX10.x)</v>
          </cell>
          <cell r="D2882" t="str">
            <v>ATM(HP-PB)ﾄﾞﾗｲﾊﾞ､HP-UX10.20 CD-ROM使用権</v>
          </cell>
          <cell r="E2882" t="str">
            <v>－</v>
          </cell>
          <cell r="F2882" t="str">
            <v>－</v>
          </cell>
          <cell r="G2882" t="str">
            <v>－</v>
          </cell>
          <cell r="H2882" t="str">
            <v>－</v>
          </cell>
          <cell r="I2882">
            <v>323</v>
          </cell>
          <cell r="J2882" t="str">
            <v>－</v>
          </cell>
          <cell r="K2882">
            <v>51</v>
          </cell>
        </row>
        <row r="2883">
          <cell r="B2883" t="str">
            <v>RT-31BC2-154E</v>
          </cell>
          <cell r="C2883" t="str">
            <v>ATM(HSC) System License</v>
          </cell>
          <cell r="D2883" t="str">
            <v>ATM(HSC)ｱﾀﾞﾌﾟﾀ Tier1--&gt;Tier2 System License</v>
          </cell>
          <cell r="E2883" t="str">
            <v>－</v>
          </cell>
          <cell r="F2883" t="str">
            <v>－</v>
          </cell>
          <cell r="G2883" t="str">
            <v>－</v>
          </cell>
          <cell r="H2883" t="str">
            <v>－</v>
          </cell>
          <cell r="I2883">
            <v>323</v>
          </cell>
          <cell r="J2883" t="str">
            <v>－</v>
          </cell>
          <cell r="K2883">
            <v>52</v>
          </cell>
        </row>
        <row r="2884">
          <cell r="B2884" t="str">
            <v>RT-31BC2-155E</v>
          </cell>
          <cell r="C2884" t="str">
            <v>ATM(HP-PB) System License</v>
          </cell>
          <cell r="D2884" t="str">
            <v>ATM(HP-PB)ｱﾀﾞﾌﾟﾀ Tier1--&gt;Tier2 System License</v>
          </cell>
          <cell r="E2884" t="str">
            <v>－</v>
          </cell>
          <cell r="F2884" t="str">
            <v>－</v>
          </cell>
          <cell r="G2884" t="str">
            <v>－</v>
          </cell>
          <cell r="H2884" t="str">
            <v>－</v>
          </cell>
          <cell r="I2884">
            <v>323</v>
          </cell>
          <cell r="J2884" t="str">
            <v>－</v>
          </cell>
          <cell r="K2884">
            <v>52</v>
          </cell>
        </row>
        <row r="2885">
          <cell r="B2885" t="str">
            <v>RT-31BC2-155K</v>
          </cell>
          <cell r="C2885" t="str">
            <v>ATM(HP-PB) System License</v>
          </cell>
          <cell r="D2885" t="str">
            <v>ATM(HP-PB)ｱﾀﾞﾌﾟﾀ Tier2--&gt;Tier3 System License</v>
          </cell>
          <cell r="E2885" t="str">
            <v>－</v>
          </cell>
          <cell r="F2885" t="str">
            <v>－</v>
          </cell>
          <cell r="G2885" t="str">
            <v>－</v>
          </cell>
          <cell r="H2885" t="str">
            <v>－</v>
          </cell>
          <cell r="I2885">
            <v>323</v>
          </cell>
          <cell r="J2885" t="str">
            <v>－</v>
          </cell>
          <cell r="K2885">
            <v>161</v>
          </cell>
        </row>
        <row r="2886">
          <cell r="B2886" t="str">
            <v>RT-31BC2-156E</v>
          </cell>
          <cell r="C2886" t="str">
            <v>100Base-T(HP-PB) System License</v>
          </cell>
          <cell r="D2886" t="str">
            <v>100Base-T(HP-PB)ｱﾀﾞﾌﾟﾀ Tier1--&gt;Tier2 System License</v>
          </cell>
          <cell r="E2886" t="str">
            <v>－</v>
          </cell>
          <cell r="F2886" t="str">
            <v>－</v>
          </cell>
          <cell r="G2886" t="str">
            <v>－</v>
          </cell>
          <cell r="H2886" t="str">
            <v>－</v>
          </cell>
          <cell r="I2886">
            <v>323</v>
          </cell>
          <cell r="J2886" t="str">
            <v>－</v>
          </cell>
          <cell r="K2886">
            <v>18</v>
          </cell>
        </row>
        <row r="2887">
          <cell r="B2887" t="str">
            <v>RT-31BC2-156K</v>
          </cell>
          <cell r="C2887" t="str">
            <v>100Base-T(HP-PB) System License</v>
          </cell>
          <cell r="D2887" t="str">
            <v>100Base-T(HP-PB)ｱﾀﾞﾌﾟﾀ Tier2--&gt;Tier3 System License</v>
          </cell>
          <cell r="E2887" t="str">
            <v>－</v>
          </cell>
          <cell r="F2887" t="str">
            <v>－</v>
          </cell>
          <cell r="G2887" t="str">
            <v>－</v>
          </cell>
          <cell r="H2887" t="str">
            <v>－</v>
          </cell>
          <cell r="I2887">
            <v>323</v>
          </cell>
          <cell r="J2887" t="str">
            <v>－</v>
          </cell>
          <cell r="K2887">
            <v>36</v>
          </cell>
        </row>
        <row r="2888">
          <cell r="B2888" t="str">
            <v>RT-31BC2-157E</v>
          </cell>
          <cell r="C2888" t="str">
            <v>Token Ring(HP-PB) System License</v>
          </cell>
          <cell r="D2888" t="str">
            <v>Token Ring(HP-PB)ｱﾀﾞﾌﾟﾀ Tier1--&gt;Tier2 System License</v>
          </cell>
          <cell r="E2888" t="str">
            <v>－</v>
          </cell>
          <cell r="F2888" t="str">
            <v>－</v>
          </cell>
          <cell r="G2888" t="str">
            <v>－</v>
          </cell>
          <cell r="H2888" t="str">
            <v>－</v>
          </cell>
          <cell r="I2888">
            <v>323</v>
          </cell>
          <cell r="J2888" t="str">
            <v>－</v>
          </cell>
          <cell r="K2888">
            <v>268</v>
          </cell>
        </row>
        <row r="2889">
          <cell r="B2889" t="str">
            <v>RT-31BC2-157K</v>
          </cell>
          <cell r="C2889" t="str">
            <v>Token Ring(HP-PB) System License</v>
          </cell>
          <cell r="D2889" t="str">
            <v>Token Ring(HP-PB)ｱﾀﾞﾌﾟﾀ Tier2--&gt;Tier3 System License</v>
          </cell>
          <cell r="E2889" t="str">
            <v>－</v>
          </cell>
          <cell r="F2889" t="str">
            <v>－</v>
          </cell>
          <cell r="G2889" t="str">
            <v>－</v>
          </cell>
          <cell r="H2889" t="str">
            <v>－</v>
          </cell>
          <cell r="I2889">
            <v>323</v>
          </cell>
          <cell r="J2889" t="str">
            <v>－</v>
          </cell>
          <cell r="K2889">
            <v>233</v>
          </cell>
        </row>
        <row r="2890">
          <cell r="B2890" t="str">
            <v>RT-31BC2-158E</v>
          </cell>
          <cell r="C2890" t="str">
            <v>FDDI DAS (HP-PB) System License</v>
          </cell>
          <cell r="D2890" t="str">
            <v>FDDI DAS (HP-PB)ｱﾀﾞﾌﾟﾀ Tier1--&gt;Tier2 System License</v>
          </cell>
          <cell r="E2890" t="str">
            <v>－</v>
          </cell>
          <cell r="F2890" t="str">
            <v>－</v>
          </cell>
          <cell r="G2890" t="str">
            <v>－</v>
          </cell>
          <cell r="H2890" t="str">
            <v>－</v>
          </cell>
          <cell r="I2890">
            <v>323</v>
          </cell>
          <cell r="J2890" t="str">
            <v>－</v>
          </cell>
          <cell r="K2890">
            <v>211</v>
          </cell>
        </row>
        <row r="2891">
          <cell r="B2891" t="str">
            <v>RT-31BC2-158K</v>
          </cell>
          <cell r="C2891" t="str">
            <v>FDDI DAS (HP-PB) System License</v>
          </cell>
          <cell r="D2891" t="str">
            <v>FDDI DAS (HP-PB)ｱﾀﾞﾌﾟﾀ Tier2--&gt;Tier3 System License</v>
          </cell>
          <cell r="E2891" t="str">
            <v>－</v>
          </cell>
          <cell r="F2891" t="str">
            <v>－</v>
          </cell>
          <cell r="G2891" t="str">
            <v>－</v>
          </cell>
          <cell r="H2891" t="str">
            <v>－</v>
          </cell>
          <cell r="I2891">
            <v>323</v>
          </cell>
          <cell r="J2891" t="str">
            <v>－</v>
          </cell>
          <cell r="K2891">
            <v>927</v>
          </cell>
        </row>
        <row r="2892">
          <cell r="B2892" t="str">
            <v>HT-4090-HAD20RC</v>
          </cell>
          <cell r="C2892" t="str">
            <v>HAﾃﾞｲｽｸｱﾚｲﾓﾃﾞﾙ20Cﾗﾂｸﾏｳﾝﾄ</v>
          </cell>
          <cell r="D2892" t="str">
            <v>HAﾃﾞｲｽｸｱﾚｲﾓﾃﾞﾙ20Cﾗﾂｸﾏｳﾝﾄ 4.2GB×5</v>
          </cell>
          <cell r="E2892" t="str">
            <v>－</v>
          </cell>
          <cell r="F2892" t="str">
            <v>－</v>
          </cell>
          <cell r="G2892" t="str">
            <v>－</v>
          </cell>
          <cell r="H2892" t="str">
            <v>－</v>
          </cell>
          <cell r="I2892">
            <v>323</v>
          </cell>
          <cell r="J2892" t="str">
            <v>－</v>
          </cell>
          <cell r="K2892">
            <v>4218</v>
          </cell>
        </row>
        <row r="2893">
          <cell r="B2893" t="str">
            <v>HT-4090-HAD20RD</v>
          </cell>
          <cell r="C2893" t="str">
            <v>HAﾃﾞｲｽｸｱﾚｲﾓﾃﾞﾙ20Dﾗｯｸﾏｳﾝﾄ</v>
          </cell>
          <cell r="D2893" t="str">
            <v>HAﾃﾞｲｽｸｱﾚｲﾓﾃﾞﾙ20Dﾗｯｸﾏｳﾝﾄ 8.8GB×5</v>
          </cell>
          <cell r="E2893" t="str">
            <v>－</v>
          </cell>
          <cell r="F2893" t="str">
            <v>－</v>
          </cell>
          <cell r="G2893" t="str">
            <v>－</v>
          </cell>
          <cell r="H2893" t="str">
            <v>－</v>
          </cell>
          <cell r="I2893">
            <v>323</v>
          </cell>
          <cell r="J2893" t="str">
            <v>－</v>
          </cell>
          <cell r="K2893">
            <v>4974</v>
          </cell>
        </row>
        <row r="2894">
          <cell r="B2894" t="str">
            <v>HT-4090-HAD20SC</v>
          </cell>
          <cell r="C2894" t="str">
            <v>HAﾃﾞｲｽｸｱﾚｲﾓﾃﾞﾙ20Cﾃﾞｽｸｻｲﾄﾞ</v>
          </cell>
          <cell r="D2894" t="str">
            <v>HAﾃﾞｲｽｸｱﾚｲﾓﾃﾞﾙ20Cﾃﾞｽｸｻｲﾄﾞ 4.2GB×5</v>
          </cell>
          <cell r="E2894" t="str">
            <v>－</v>
          </cell>
          <cell r="F2894" t="str">
            <v>－</v>
          </cell>
          <cell r="G2894" t="str">
            <v>－</v>
          </cell>
          <cell r="H2894" t="str">
            <v>－</v>
          </cell>
          <cell r="I2894">
            <v>323</v>
          </cell>
          <cell r="J2894" t="str">
            <v>－</v>
          </cell>
          <cell r="K2894">
            <v>4218</v>
          </cell>
        </row>
        <row r="2895">
          <cell r="B2895" t="str">
            <v>HT-4090-HAD20SD</v>
          </cell>
          <cell r="C2895" t="str">
            <v>HAﾃﾞｲｽｸｱﾚｲﾓﾃﾞﾙ20Dﾃﾞｽｸｻｲﾄﾞ</v>
          </cell>
          <cell r="D2895" t="str">
            <v>HAﾃﾞｲｽｸｱﾚｲﾓﾃﾞﾙ20Dﾃﾞｽｸｻｲﾄﾞ 8.8GB×5</v>
          </cell>
          <cell r="E2895" t="str">
            <v>－</v>
          </cell>
          <cell r="F2895" t="str">
            <v>－</v>
          </cell>
          <cell r="G2895" t="str">
            <v>－</v>
          </cell>
          <cell r="H2895" t="str">
            <v>－</v>
          </cell>
          <cell r="I2895">
            <v>323</v>
          </cell>
          <cell r="J2895" t="str">
            <v>－</v>
          </cell>
          <cell r="K2895">
            <v>4974</v>
          </cell>
        </row>
        <row r="2896">
          <cell r="B2896" t="str">
            <v>HT-F4090-HA4DKA</v>
          </cell>
          <cell r="C2896" t="str">
            <v>4.2GBﾃﾞｨｽｸﾓｼﾞｭｰﾙ</v>
          </cell>
          <cell r="D2896" t="str">
            <v>4.2GBﾃﾞｨｽｸﾓｼﾞｭｰﾙ</v>
          </cell>
          <cell r="E2896" t="str">
            <v>－</v>
          </cell>
          <cell r="F2896" t="str">
            <v>－</v>
          </cell>
          <cell r="G2896" t="str">
            <v>－</v>
          </cell>
          <cell r="H2896" t="str">
            <v>－</v>
          </cell>
          <cell r="I2896">
            <v>323</v>
          </cell>
          <cell r="J2896" t="str">
            <v>－</v>
          </cell>
          <cell r="K2896">
            <v>255</v>
          </cell>
        </row>
        <row r="2897">
          <cell r="B2897" t="str">
            <v>HT-F4090-HA9DK</v>
          </cell>
          <cell r="C2897" t="str">
            <v>8.8GBﾃﾞｨｽｸﾓｼﾞｭｰﾙ</v>
          </cell>
          <cell r="D2897" t="str">
            <v>8.8GBﾃﾞｨｽｸﾓｼﾞｭｰﾙ</v>
          </cell>
          <cell r="E2897" t="str">
            <v>－</v>
          </cell>
          <cell r="F2897" t="str">
            <v>－</v>
          </cell>
          <cell r="G2897" t="str">
            <v>－</v>
          </cell>
          <cell r="H2897" t="str">
            <v>－</v>
          </cell>
          <cell r="I2897">
            <v>323</v>
          </cell>
          <cell r="J2897" t="str">
            <v>－</v>
          </cell>
          <cell r="K2897">
            <v>407</v>
          </cell>
        </row>
        <row r="2898">
          <cell r="B2898" t="str">
            <v>HT-4697-DLD1</v>
          </cell>
          <cell r="C2898" t="str">
            <v>DLT装置</v>
          </cell>
          <cell r="D2898" t="str">
            <v>DLT装置 1ｽﾛｯﾄ,1ﾄﾞﾗｲﾌﾞ,非圧縮時20GB,圧縮時40GB</v>
          </cell>
          <cell r="E2898" t="str">
            <v>－</v>
          </cell>
          <cell r="F2898" t="str">
            <v>－</v>
          </cell>
          <cell r="G2898" t="str">
            <v>－</v>
          </cell>
          <cell r="H2898" t="str">
            <v>－</v>
          </cell>
          <cell r="I2898">
            <v>323</v>
          </cell>
          <cell r="J2898" t="str">
            <v>－</v>
          </cell>
          <cell r="K2898">
            <v>1269</v>
          </cell>
        </row>
        <row r="2899">
          <cell r="B2899" t="str">
            <v>HT-F4098-JDH22</v>
          </cell>
          <cell r="C2899" t="str">
            <v>ﾏｽ･ｽﾄﾚｰｼﾞ･ｼｽﾃﾑ</v>
          </cell>
          <cell r="D2899" t="str">
            <v>ﾏｽ･ｽﾄﾚｰｼﾞ･ｼｽﾃﾑ ﾊｰﾄﾞﾃﾞｨｽｸﾓｼﾞｭｰﾙ 4GB D.W. SCSI,LP</v>
          </cell>
          <cell r="E2899" t="str">
            <v>－</v>
          </cell>
          <cell r="F2899" t="str">
            <v>－</v>
          </cell>
          <cell r="G2899" t="str">
            <v>－</v>
          </cell>
          <cell r="H2899" t="str">
            <v>－</v>
          </cell>
          <cell r="I2899">
            <v>323</v>
          </cell>
          <cell r="J2899" t="str">
            <v>－</v>
          </cell>
          <cell r="K2899">
            <v>248</v>
          </cell>
        </row>
        <row r="2900">
          <cell r="B2900" t="str">
            <v>HT-F4098-JDH31</v>
          </cell>
          <cell r="C2900" t="str">
            <v>ﾏｽ･ｽﾄﾚｰｼﾞ･ｼｽﾃﾑ</v>
          </cell>
          <cell r="D2900" t="str">
            <v>ﾏｽ･ｽﾄﾚｰｼﾞ･ｼｽﾃﾑ ﾊｰﾄﾞﾃﾞｨｽｸﾓｼﾞｭｰﾙ 9GB D.W. SCSI,HH</v>
          </cell>
          <cell r="E2900" t="str">
            <v>－</v>
          </cell>
          <cell r="F2900" t="str">
            <v>－</v>
          </cell>
          <cell r="G2900" t="str">
            <v>－</v>
          </cell>
          <cell r="H2900" t="str">
            <v>－</v>
          </cell>
          <cell r="I2900">
            <v>323</v>
          </cell>
          <cell r="J2900" t="str">
            <v>－</v>
          </cell>
          <cell r="K2900">
            <v>399</v>
          </cell>
        </row>
        <row r="2901">
          <cell r="B2901" t="str">
            <v>HT-F4098-JSD1</v>
          </cell>
          <cell r="C2901" t="str">
            <v>ﾏｽ･ｽﾄﾚｰｼﾞ･ｼｽﾃﾑ</v>
          </cell>
          <cell r="D2901" t="str">
            <v>ﾏｽ･ｽﾄﾚｰｼﾞ･ｼｽﾃﾑ DATﾓｼﾞｭｰﾙ,DDS-3,12GB/圧縮時24GB,SE-SCSI,HH,</v>
          </cell>
          <cell r="E2901" t="str">
            <v>－</v>
          </cell>
          <cell r="F2901" t="str">
            <v>－</v>
          </cell>
          <cell r="G2901" t="str">
            <v>－</v>
          </cell>
          <cell r="H2901" t="str">
            <v>－</v>
          </cell>
          <cell r="I2901">
            <v>323</v>
          </cell>
          <cell r="J2901" t="str">
            <v>－</v>
          </cell>
          <cell r="K2901">
            <v>665</v>
          </cell>
        </row>
        <row r="2902">
          <cell r="B2902" t="str">
            <v>HT-4090-DDS144</v>
          </cell>
          <cell r="C2902" t="str">
            <v>DAT</v>
          </cell>
          <cell r="D2902" t="str">
            <v>DDS-3 DATｵｰﾄﾛｰﾀﾞ</v>
          </cell>
          <cell r="E2902" t="str">
            <v>－</v>
          </cell>
          <cell r="F2902" t="str">
            <v>－</v>
          </cell>
          <cell r="G2902" t="str">
            <v>－</v>
          </cell>
          <cell r="H2902" t="str">
            <v>－</v>
          </cell>
          <cell r="I2902">
            <v>323</v>
          </cell>
          <cell r="J2902" t="str">
            <v>－</v>
          </cell>
          <cell r="K2902">
            <v>1274</v>
          </cell>
        </row>
        <row r="2903">
          <cell r="B2903" t="str">
            <v>HT-F3360-NSC03</v>
          </cell>
          <cell r="C2903" t="str">
            <v>CD-ROM</v>
          </cell>
          <cell r="D2903" t="str">
            <v>ﾅｲｿﾞｳ12x CD-ROM</v>
          </cell>
          <cell r="E2903" t="str">
            <v>－</v>
          </cell>
          <cell r="F2903" t="str">
            <v>－</v>
          </cell>
          <cell r="G2903" t="str">
            <v>－</v>
          </cell>
          <cell r="H2903" t="str">
            <v>－</v>
          </cell>
          <cell r="I2903">
            <v>323</v>
          </cell>
          <cell r="J2903" t="str">
            <v>－</v>
          </cell>
          <cell r="K2903">
            <v>88</v>
          </cell>
        </row>
        <row r="2904">
          <cell r="B2904" t="str">
            <v>HT-4990-T60UP02</v>
          </cell>
          <cell r="C2904" t="str">
            <v>UPGRADE</v>
          </cell>
          <cell r="D2904" t="str">
            <v>CPU upgrade 1CPU-&gt;2CPU</v>
          </cell>
          <cell r="E2904" t="str">
            <v>－</v>
          </cell>
          <cell r="F2904" t="str">
            <v>－</v>
          </cell>
          <cell r="G2904" t="str">
            <v>－</v>
          </cell>
          <cell r="H2904" t="str">
            <v>－</v>
          </cell>
          <cell r="I2904">
            <v>323</v>
          </cell>
          <cell r="J2904" t="str">
            <v>－</v>
          </cell>
          <cell r="K2904">
            <v>4127</v>
          </cell>
        </row>
        <row r="2905">
          <cell r="B2905" t="str">
            <v>HT-4990-T60UP03</v>
          </cell>
          <cell r="C2905" t="str">
            <v>UPGRADE</v>
          </cell>
          <cell r="D2905" t="str">
            <v>CPU upgrade 2CPU-&gt;3CPU</v>
          </cell>
          <cell r="E2905" t="str">
            <v>－</v>
          </cell>
          <cell r="F2905" t="str">
            <v>－</v>
          </cell>
          <cell r="G2905" t="str">
            <v>－</v>
          </cell>
          <cell r="H2905" t="str">
            <v>－</v>
          </cell>
          <cell r="I2905">
            <v>323</v>
          </cell>
          <cell r="J2905" t="str">
            <v>－</v>
          </cell>
          <cell r="K2905">
            <v>4127</v>
          </cell>
        </row>
        <row r="2906">
          <cell r="B2906" t="str">
            <v>HT-4990-T60UP04</v>
          </cell>
          <cell r="C2906" t="str">
            <v>UPGRADE</v>
          </cell>
          <cell r="D2906" t="str">
            <v>CPU upgrade 3CPU-&gt;4CPU</v>
          </cell>
          <cell r="E2906" t="str">
            <v>－</v>
          </cell>
          <cell r="F2906" t="str">
            <v>－</v>
          </cell>
          <cell r="G2906" t="str">
            <v>－</v>
          </cell>
          <cell r="H2906" t="str">
            <v>－</v>
          </cell>
          <cell r="I2906">
            <v>323</v>
          </cell>
          <cell r="J2906" t="str">
            <v>－</v>
          </cell>
          <cell r="K2906">
            <v>4127</v>
          </cell>
        </row>
        <row r="2907">
          <cell r="B2907" t="str">
            <v>HT-4990-T60UP05</v>
          </cell>
          <cell r="C2907" t="str">
            <v>UPGRADE</v>
          </cell>
          <cell r="D2907" t="str">
            <v>CPU upgrade 4CPU-&gt;5CPU</v>
          </cell>
          <cell r="E2907" t="str">
            <v>－</v>
          </cell>
          <cell r="F2907" t="str">
            <v>－</v>
          </cell>
          <cell r="G2907" t="str">
            <v>－</v>
          </cell>
          <cell r="H2907" t="str">
            <v>－</v>
          </cell>
          <cell r="I2907">
            <v>323</v>
          </cell>
          <cell r="J2907" t="str">
            <v>－</v>
          </cell>
          <cell r="K2907">
            <v>4127</v>
          </cell>
        </row>
        <row r="2908">
          <cell r="B2908" t="str">
            <v>HT-4990-T60UP06</v>
          </cell>
          <cell r="C2908" t="str">
            <v>UPGRADE</v>
          </cell>
          <cell r="D2908" t="str">
            <v>CPU upgrade 5CPU-&gt;6CPU</v>
          </cell>
          <cell r="E2908" t="str">
            <v>－</v>
          </cell>
          <cell r="F2908" t="str">
            <v>－</v>
          </cell>
          <cell r="G2908" t="str">
            <v>－</v>
          </cell>
          <cell r="H2908" t="str">
            <v>－</v>
          </cell>
          <cell r="I2908">
            <v>323</v>
          </cell>
          <cell r="J2908" t="str">
            <v>－</v>
          </cell>
          <cell r="K2908">
            <v>4127</v>
          </cell>
        </row>
        <row r="2909">
          <cell r="B2909" t="str">
            <v>HT-4990-T60UP07</v>
          </cell>
          <cell r="C2909" t="str">
            <v>UPGRADE</v>
          </cell>
          <cell r="D2909" t="str">
            <v>CPU upgrade 6CPU-&gt;7CPU</v>
          </cell>
          <cell r="E2909" t="str">
            <v>－</v>
          </cell>
          <cell r="F2909" t="str">
            <v>－</v>
          </cell>
          <cell r="G2909" t="str">
            <v>－</v>
          </cell>
          <cell r="H2909" t="str">
            <v>－</v>
          </cell>
          <cell r="I2909">
            <v>323</v>
          </cell>
          <cell r="J2909" t="str">
            <v>－</v>
          </cell>
          <cell r="K2909">
            <v>4127</v>
          </cell>
        </row>
        <row r="2910">
          <cell r="B2910" t="str">
            <v>HT-4990-T60UP08</v>
          </cell>
          <cell r="C2910" t="str">
            <v>UPGRADE</v>
          </cell>
          <cell r="D2910" t="str">
            <v>CPU upgrade 7CPU-&gt;8CPU</v>
          </cell>
          <cell r="E2910" t="str">
            <v>－</v>
          </cell>
          <cell r="F2910" t="str">
            <v>－</v>
          </cell>
          <cell r="G2910" t="str">
            <v>－</v>
          </cell>
          <cell r="H2910" t="str">
            <v>－</v>
          </cell>
          <cell r="I2910">
            <v>323</v>
          </cell>
          <cell r="J2910" t="str">
            <v>－</v>
          </cell>
          <cell r="K2910">
            <v>4127</v>
          </cell>
        </row>
        <row r="2911">
          <cell r="B2911" t="str">
            <v>HT-4990-T60UP09</v>
          </cell>
          <cell r="C2911" t="str">
            <v>UPGRADE</v>
          </cell>
          <cell r="D2911" t="str">
            <v>CPU upgrade 8CPU-&gt;9CPU</v>
          </cell>
          <cell r="E2911" t="str">
            <v>－</v>
          </cell>
          <cell r="F2911" t="str">
            <v>－</v>
          </cell>
          <cell r="G2911" t="str">
            <v>－</v>
          </cell>
          <cell r="H2911" t="str">
            <v>－</v>
          </cell>
          <cell r="I2911">
            <v>323</v>
          </cell>
          <cell r="J2911" t="str">
            <v>－</v>
          </cell>
          <cell r="K2911">
            <v>4127</v>
          </cell>
        </row>
        <row r="2912">
          <cell r="B2912" t="str">
            <v>HT-4990-T60UP10</v>
          </cell>
          <cell r="C2912" t="str">
            <v>UPGRADE</v>
          </cell>
          <cell r="D2912" t="str">
            <v>CPU upgrade 9CPU-&gt;10CPU</v>
          </cell>
          <cell r="E2912" t="str">
            <v>－</v>
          </cell>
          <cell r="F2912" t="str">
            <v>－</v>
          </cell>
          <cell r="G2912" t="str">
            <v>－</v>
          </cell>
          <cell r="H2912" t="str">
            <v>－</v>
          </cell>
          <cell r="I2912">
            <v>323</v>
          </cell>
          <cell r="J2912" t="str">
            <v>－</v>
          </cell>
          <cell r="K2912">
            <v>4127</v>
          </cell>
        </row>
        <row r="2913">
          <cell r="B2913" t="str">
            <v>HT-4990-T60UP11</v>
          </cell>
          <cell r="C2913" t="str">
            <v>UPGRADE</v>
          </cell>
          <cell r="D2913" t="str">
            <v>CPU upgrade 10CPU-&gt;11CPU</v>
          </cell>
          <cell r="E2913" t="str">
            <v>－</v>
          </cell>
          <cell r="F2913" t="str">
            <v>－</v>
          </cell>
          <cell r="G2913" t="str">
            <v>－</v>
          </cell>
          <cell r="H2913" t="str">
            <v>－</v>
          </cell>
          <cell r="I2913">
            <v>323</v>
          </cell>
          <cell r="J2913" t="str">
            <v>－</v>
          </cell>
          <cell r="K2913">
            <v>4127</v>
          </cell>
        </row>
        <row r="2914">
          <cell r="B2914" t="str">
            <v>HT-4990-T60UP12</v>
          </cell>
          <cell r="C2914" t="str">
            <v>UPGRADE</v>
          </cell>
          <cell r="D2914" t="str">
            <v>CPU upgrade 11CPU-&gt;12CPU</v>
          </cell>
          <cell r="E2914" t="str">
            <v>－</v>
          </cell>
          <cell r="F2914" t="str">
            <v>－</v>
          </cell>
          <cell r="G2914" t="str">
            <v>－</v>
          </cell>
          <cell r="H2914" t="str">
            <v>－</v>
          </cell>
          <cell r="I2914">
            <v>323</v>
          </cell>
          <cell r="J2914" t="str">
            <v>－</v>
          </cell>
          <cell r="K2914">
            <v>4127</v>
          </cell>
        </row>
        <row r="2915">
          <cell r="B2915" t="str">
            <v>HT-F3360-RHSC07</v>
          </cell>
          <cell r="C2915" t="str">
            <v>ｶｸﾁｮｳHSC</v>
          </cell>
          <cell r="D2915" t="str">
            <v>VRｸﾗｽﾖｳ Add 2nd I/O 2 HSC slots</v>
          </cell>
          <cell r="E2915" t="str">
            <v>－</v>
          </cell>
          <cell r="F2915" t="str">
            <v>－</v>
          </cell>
          <cell r="G2915" t="str">
            <v>－</v>
          </cell>
          <cell r="H2915" t="str">
            <v>－</v>
          </cell>
          <cell r="I2915">
            <v>323</v>
          </cell>
          <cell r="J2915" t="str">
            <v>－</v>
          </cell>
          <cell r="K2915">
            <v>703</v>
          </cell>
        </row>
        <row r="2916">
          <cell r="B2916" t="str">
            <v>HT-F3360-RHSC08</v>
          </cell>
          <cell r="C2916" t="str">
            <v>ｶｸﾁｮｳHSC</v>
          </cell>
          <cell r="D2916" t="str">
            <v>VRｸﾗｽﾖｳ Add 2nd I/O 4 HSC slots</v>
          </cell>
          <cell r="E2916" t="str">
            <v>－</v>
          </cell>
          <cell r="F2916" t="str">
            <v>－</v>
          </cell>
          <cell r="G2916" t="str">
            <v>－</v>
          </cell>
          <cell r="H2916" t="str">
            <v>－</v>
          </cell>
          <cell r="I2916">
            <v>323</v>
          </cell>
          <cell r="J2916" t="str">
            <v>－</v>
          </cell>
          <cell r="K2916">
            <v>1406</v>
          </cell>
        </row>
        <row r="2917">
          <cell r="B2917" t="str">
            <v>HT-F3360-RHSC09</v>
          </cell>
          <cell r="C2917" t="str">
            <v>ｶｸﾁｮｳHSC</v>
          </cell>
          <cell r="D2917" t="str">
            <v>VRｸﾗｽﾖｳ Add 3rd I/O 4 HSC slots</v>
          </cell>
          <cell r="E2917" t="str">
            <v>－</v>
          </cell>
          <cell r="F2917" t="str">
            <v>－</v>
          </cell>
          <cell r="G2917" t="str">
            <v>－</v>
          </cell>
          <cell r="H2917" t="str">
            <v>－</v>
          </cell>
          <cell r="I2917">
            <v>323</v>
          </cell>
          <cell r="J2917" t="str">
            <v>－</v>
          </cell>
          <cell r="K2917">
            <v>1406</v>
          </cell>
        </row>
        <row r="2918">
          <cell r="B2918" t="str">
            <v>HT-F3360-RC04</v>
          </cell>
          <cell r="C2918" t="str">
            <v>ｿﾞｳｾﾂCPU</v>
          </cell>
          <cell r="D2918" t="str">
            <v>VRｸﾗｽ 200MHz CPU PA-8200</v>
          </cell>
          <cell r="E2918" t="str">
            <v>－</v>
          </cell>
          <cell r="F2918" t="str">
            <v>－</v>
          </cell>
          <cell r="G2918" t="str">
            <v>－</v>
          </cell>
          <cell r="H2918" t="str">
            <v>－</v>
          </cell>
          <cell r="I2918">
            <v>323</v>
          </cell>
          <cell r="J2918" t="str">
            <v>－</v>
          </cell>
          <cell r="K2918">
            <v>3536</v>
          </cell>
        </row>
        <row r="2919">
          <cell r="B2919" t="str">
            <v>HT-F3360-TB02</v>
          </cell>
          <cell r="C2919" t="str">
            <v>ﾊﾞｽｺﾝﾊﾞｰﾀ</v>
          </cell>
          <cell r="D2919" t="str">
            <v>VTｸﾗｽﾖｳ HSC ｺﾝﾊﾞｰﾀ</v>
          </cell>
          <cell r="E2919" t="str">
            <v>－</v>
          </cell>
          <cell r="F2919" t="str">
            <v>－</v>
          </cell>
          <cell r="G2919" t="str">
            <v>－</v>
          </cell>
          <cell r="H2919" t="str">
            <v>－</v>
          </cell>
          <cell r="I2919">
            <v>323</v>
          </cell>
          <cell r="J2919" t="str">
            <v>－</v>
          </cell>
          <cell r="K2919">
            <v>900</v>
          </cell>
        </row>
        <row r="2920">
          <cell r="B2920" t="str">
            <v>HT-F3360-TB03</v>
          </cell>
          <cell r="C2920" t="str">
            <v>ﾊﾞｽｺﾝﾊﾞｰﾀ</v>
          </cell>
          <cell r="D2920" t="str">
            <v>VTｸﾗｽﾖｳ HP-PB ｺﾝﾊﾞｰﾀ</v>
          </cell>
          <cell r="E2920" t="str">
            <v>－</v>
          </cell>
          <cell r="F2920" t="str">
            <v>－</v>
          </cell>
          <cell r="G2920" t="str">
            <v>－</v>
          </cell>
          <cell r="H2920" t="str">
            <v>－</v>
          </cell>
          <cell r="I2920">
            <v>323</v>
          </cell>
          <cell r="J2920" t="str">
            <v>－</v>
          </cell>
          <cell r="K2920">
            <v>156</v>
          </cell>
        </row>
        <row r="2921">
          <cell r="B2921" t="str">
            <v>HT-F3360-HSC08</v>
          </cell>
          <cell r="C2921" t="str">
            <v>HSCｶｰﾄﾞ</v>
          </cell>
          <cell r="D2921" t="str">
            <v>VTｸﾗｽﾖｳ HSC F/W SCSIｱﾀﾞﾌﾟﾀ</v>
          </cell>
          <cell r="E2921" t="str">
            <v>－</v>
          </cell>
          <cell r="F2921" t="str">
            <v>－</v>
          </cell>
          <cell r="G2921" t="str">
            <v>－</v>
          </cell>
          <cell r="H2921" t="str">
            <v>－</v>
          </cell>
          <cell r="I2921">
            <v>323</v>
          </cell>
          <cell r="J2921" t="str">
            <v>－</v>
          </cell>
          <cell r="K2921">
            <v>228</v>
          </cell>
        </row>
        <row r="2922">
          <cell r="B2922" t="str">
            <v>HT-4090-CDR02</v>
          </cell>
          <cell r="C2922" t="str">
            <v>CD-ROM</v>
          </cell>
          <cell r="D2922" t="str">
            <v>Stand Alone CD-ROM(12x)</v>
          </cell>
          <cell r="E2922" t="str">
            <v>－</v>
          </cell>
          <cell r="F2922" t="str">
            <v>－</v>
          </cell>
          <cell r="G2922" t="str">
            <v>－</v>
          </cell>
          <cell r="H2922" t="str">
            <v>－</v>
          </cell>
          <cell r="I2922">
            <v>323</v>
          </cell>
          <cell r="J2922" t="str">
            <v>－</v>
          </cell>
          <cell r="K2922">
            <v>83</v>
          </cell>
        </row>
        <row r="2923">
          <cell r="B2923" t="str">
            <v>HT-F4990-RMT</v>
          </cell>
          <cell r="C2923" t="str">
            <v>ﾗｯｸﾏｳﾝﾄｷｯﾄ</v>
          </cell>
          <cell r="D2923" t="str">
            <v>CD-ROM ﾖｳ ﾗｯｸﾏｳﾝﾄｷｯﾄ</v>
          </cell>
          <cell r="E2923" t="str">
            <v>－</v>
          </cell>
          <cell r="F2923" t="str">
            <v>－</v>
          </cell>
          <cell r="G2923" t="str">
            <v>－</v>
          </cell>
          <cell r="H2923" t="str">
            <v>－</v>
          </cell>
          <cell r="I2923">
            <v>323</v>
          </cell>
          <cell r="J2923" t="str">
            <v>－</v>
          </cell>
          <cell r="K2923">
            <v>55</v>
          </cell>
        </row>
        <row r="2924">
          <cell r="B2924" t="str">
            <v>HT-4990-PDU6E</v>
          </cell>
          <cell r="C2924" t="str">
            <v>PDU</v>
          </cell>
          <cell r="D2924" t="str">
            <v>1.6m IEC-C20 20amp PDU</v>
          </cell>
          <cell r="E2924" t="str">
            <v>－</v>
          </cell>
          <cell r="F2924" t="str">
            <v>－</v>
          </cell>
          <cell r="G2924" t="str">
            <v>－</v>
          </cell>
          <cell r="H2924" t="str">
            <v>－</v>
          </cell>
          <cell r="I2924">
            <v>323</v>
          </cell>
          <cell r="J2924" t="str">
            <v>－</v>
          </cell>
          <cell r="K2924">
            <v>62</v>
          </cell>
        </row>
        <row r="2925">
          <cell r="B2925" t="str">
            <v>HT-F4990-RUP55B</v>
          </cell>
          <cell r="C2925" t="str">
            <v>UPS</v>
          </cell>
          <cell r="D2925" t="str">
            <v>5.5kVA UPS (AC200V)</v>
          </cell>
          <cell r="E2925" t="str">
            <v>－</v>
          </cell>
          <cell r="F2925" t="str">
            <v>－</v>
          </cell>
          <cell r="G2925" t="str">
            <v>－</v>
          </cell>
          <cell r="H2925" t="str">
            <v>－</v>
          </cell>
          <cell r="I2925">
            <v>323</v>
          </cell>
          <cell r="J2925" t="str">
            <v>－</v>
          </cell>
          <cell r="K2925">
            <v>1866</v>
          </cell>
        </row>
        <row r="2926">
          <cell r="B2926" t="str">
            <v>HT-F3360-RH09</v>
          </cell>
          <cell r="C2926" t="str">
            <v>ﾅｲｿﾞｳ F/W HDD</v>
          </cell>
          <cell r="D2926" t="str">
            <v xml:space="preserve">ﾅｲｿﾞｳ F/W SCSI 9GB HDD        </v>
          </cell>
          <cell r="E2926" t="str">
            <v>－</v>
          </cell>
          <cell r="F2926" t="str">
            <v>－</v>
          </cell>
          <cell r="G2926" t="str">
            <v>－</v>
          </cell>
          <cell r="H2926" t="str">
            <v>－</v>
          </cell>
          <cell r="I2926">
            <v>323</v>
          </cell>
          <cell r="J2926" t="str">
            <v>－</v>
          </cell>
          <cell r="K2926">
            <v>387</v>
          </cell>
        </row>
        <row r="2927">
          <cell r="B2927" t="str">
            <v>HT-4990-CLW6984</v>
          </cell>
          <cell r="C2927" t="str">
            <v>ｹｰﾌﾞﾙ</v>
          </cell>
          <cell r="D2927" t="str">
            <v>Yﾃﾞﾝｹﾞﾝｹｰﾌﾞﾙ</v>
          </cell>
          <cell r="E2927" t="str">
            <v>－</v>
          </cell>
          <cell r="F2927" t="str">
            <v>－</v>
          </cell>
          <cell r="G2927" t="str">
            <v>－</v>
          </cell>
          <cell r="H2927" t="str">
            <v>－</v>
          </cell>
          <cell r="I2927">
            <v>323</v>
          </cell>
          <cell r="J2927" t="str">
            <v>－</v>
          </cell>
          <cell r="K2927">
            <v>10</v>
          </cell>
        </row>
        <row r="2928">
          <cell r="B2928" t="str">
            <v>HT-4990-CLS2980</v>
          </cell>
          <cell r="C2928" t="str">
            <v>ﾀｰﾐﾈｰﾀ</v>
          </cell>
          <cell r="D2928" t="str">
            <v>ｲﾝﾗｲﾝ ﾀｰﾐﾈｰﾀ</v>
          </cell>
          <cell r="E2928" t="str">
            <v>－</v>
          </cell>
          <cell r="F2928" t="str">
            <v>－</v>
          </cell>
          <cell r="G2928" t="str">
            <v>－</v>
          </cell>
          <cell r="H2928" t="str">
            <v>－</v>
          </cell>
          <cell r="I2928">
            <v>323</v>
          </cell>
          <cell r="J2928" t="str">
            <v>－</v>
          </cell>
          <cell r="K2928">
            <v>37</v>
          </cell>
        </row>
        <row r="2929">
          <cell r="B2929" t="str">
            <v>HT-4990-CLR233A</v>
          </cell>
          <cell r="C2929" t="str">
            <v>ｹｰﾌﾞﾙ</v>
          </cell>
          <cell r="D2929" t="str">
            <v>MODEM ｹｰﾌﾞﾙ(MDP-MODEM)</v>
          </cell>
          <cell r="E2929" t="str">
            <v>－</v>
          </cell>
          <cell r="F2929" t="str">
            <v>－</v>
          </cell>
          <cell r="G2929" t="str">
            <v>－</v>
          </cell>
          <cell r="H2929" t="str">
            <v>－</v>
          </cell>
          <cell r="I2929">
            <v>323</v>
          </cell>
          <cell r="J2929" t="str">
            <v>－</v>
          </cell>
          <cell r="K2929">
            <v>15</v>
          </cell>
        </row>
        <row r="2930">
          <cell r="B2930" t="str">
            <v>HT-4990-R10U37</v>
          </cell>
          <cell r="C2930" t="str">
            <v>UPGRADE</v>
          </cell>
          <cell r="D2930" t="str">
            <v>VR100-&gt;VR370(1CPU)system upgrade</v>
          </cell>
          <cell r="E2930" t="str">
            <v>－</v>
          </cell>
          <cell r="F2930" t="str">
            <v>－</v>
          </cell>
          <cell r="G2930" t="str">
            <v>－</v>
          </cell>
          <cell r="H2930" t="str">
            <v>－</v>
          </cell>
          <cell r="I2930">
            <v>323</v>
          </cell>
          <cell r="J2930" t="str">
            <v>－</v>
          </cell>
          <cell r="K2930">
            <v>10032</v>
          </cell>
        </row>
        <row r="2931">
          <cell r="B2931" t="str">
            <v>HT-4990-R10U57</v>
          </cell>
          <cell r="C2931" t="str">
            <v>UPGRADE</v>
          </cell>
          <cell r="D2931" t="str">
            <v>VR100-&gt;VR570(1CPU)system upgrade</v>
          </cell>
          <cell r="E2931" t="str">
            <v>－</v>
          </cell>
          <cell r="F2931" t="str">
            <v>－</v>
          </cell>
          <cell r="G2931" t="str">
            <v>－</v>
          </cell>
          <cell r="H2931" t="str">
            <v>－</v>
          </cell>
          <cell r="I2931">
            <v>323</v>
          </cell>
          <cell r="J2931" t="str">
            <v>－</v>
          </cell>
          <cell r="K2931">
            <v>13754</v>
          </cell>
        </row>
        <row r="2932">
          <cell r="B2932" t="str">
            <v>HT-4990-R20U37</v>
          </cell>
          <cell r="C2932" t="str">
            <v>UPGRADE</v>
          </cell>
          <cell r="D2932" t="str">
            <v>VR200(1CPU)-&gt;VR370(1CPU)system upgrade</v>
          </cell>
          <cell r="E2932" t="str">
            <v>－</v>
          </cell>
          <cell r="F2932" t="str">
            <v>－</v>
          </cell>
          <cell r="G2932" t="str">
            <v>－</v>
          </cell>
          <cell r="H2932" t="str">
            <v>－</v>
          </cell>
          <cell r="I2932">
            <v>323</v>
          </cell>
          <cell r="J2932" t="str">
            <v>－</v>
          </cell>
          <cell r="K2932">
            <v>9472</v>
          </cell>
        </row>
        <row r="2933">
          <cell r="B2933" t="str">
            <v>HT-4990-R20U57</v>
          </cell>
          <cell r="C2933" t="str">
            <v>UPGRADE</v>
          </cell>
          <cell r="D2933" t="str">
            <v>VR200(1CPU)-&gt;VR570(1CPU)system upgrade</v>
          </cell>
          <cell r="E2933" t="str">
            <v>－</v>
          </cell>
          <cell r="F2933" t="str">
            <v>－</v>
          </cell>
          <cell r="G2933" t="str">
            <v>－</v>
          </cell>
          <cell r="H2933" t="str">
            <v>－</v>
          </cell>
          <cell r="I2933">
            <v>323</v>
          </cell>
          <cell r="J2933" t="str">
            <v>－</v>
          </cell>
          <cell r="K2933">
            <v>12749</v>
          </cell>
        </row>
        <row r="2934">
          <cell r="B2934" t="str">
            <v>HT-4990-R21U37</v>
          </cell>
          <cell r="C2934" t="str">
            <v>UPGRADE</v>
          </cell>
          <cell r="D2934" t="str">
            <v>VR210(1CPU)-&gt;VR370(1CPU)system upgrade</v>
          </cell>
          <cell r="E2934" t="str">
            <v>－</v>
          </cell>
          <cell r="F2934" t="str">
            <v>－</v>
          </cell>
          <cell r="G2934" t="str">
            <v>－</v>
          </cell>
          <cell r="H2934" t="str">
            <v>－</v>
          </cell>
          <cell r="I2934">
            <v>323</v>
          </cell>
          <cell r="J2934" t="str">
            <v>－</v>
          </cell>
          <cell r="K2934">
            <v>8915</v>
          </cell>
        </row>
        <row r="2935">
          <cell r="B2935" t="str">
            <v>HT-4990-R21U57</v>
          </cell>
          <cell r="C2935" t="str">
            <v>UPGRADE</v>
          </cell>
          <cell r="D2935" t="str">
            <v>VR210(1CPU)-&gt;VR570(1CPU)system upgrade</v>
          </cell>
          <cell r="E2935" t="str">
            <v>－</v>
          </cell>
          <cell r="F2935" t="str">
            <v>－</v>
          </cell>
          <cell r="G2935" t="str">
            <v>－</v>
          </cell>
          <cell r="H2935" t="str">
            <v>－</v>
          </cell>
          <cell r="I2935">
            <v>323</v>
          </cell>
          <cell r="J2935" t="str">
            <v>－</v>
          </cell>
          <cell r="K2935">
            <v>12191</v>
          </cell>
        </row>
        <row r="2936">
          <cell r="B2936" t="str">
            <v>HT-4990-R22U37</v>
          </cell>
          <cell r="C2936" t="str">
            <v>UPGRADE</v>
          </cell>
          <cell r="D2936" t="str">
            <v>VR220(1CPU)-&gt;VR370(1CPU)system upgrade</v>
          </cell>
          <cell r="E2936" t="str">
            <v>－</v>
          </cell>
          <cell r="F2936" t="str">
            <v>－</v>
          </cell>
          <cell r="G2936" t="str">
            <v>－</v>
          </cell>
          <cell r="H2936" t="str">
            <v>－</v>
          </cell>
          <cell r="I2936">
            <v>323</v>
          </cell>
          <cell r="J2936" t="str">
            <v>－</v>
          </cell>
          <cell r="K2936">
            <v>7055</v>
          </cell>
        </row>
        <row r="2937">
          <cell r="B2937" t="str">
            <v>HT-4990-R22U57</v>
          </cell>
          <cell r="C2937" t="str">
            <v>UPGRADE</v>
          </cell>
          <cell r="D2937" t="str">
            <v>VR220(1CPU)-&gt;VR570(1CPU)system upgrade</v>
          </cell>
          <cell r="E2937" t="str">
            <v>－</v>
          </cell>
          <cell r="F2937" t="str">
            <v>－</v>
          </cell>
          <cell r="G2937" t="str">
            <v>－</v>
          </cell>
          <cell r="H2937" t="str">
            <v>－</v>
          </cell>
          <cell r="I2937">
            <v>323</v>
          </cell>
          <cell r="J2937" t="str">
            <v>－</v>
          </cell>
          <cell r="K2937">
            <v>10330</v>
          </cell>
        </row>
        <row r="2938">
          <cell r="B2938" t="str">
            <v>HT-4990-R25U37</v>
          </cell>
          <cell r="C2938" t="str">
            <v>UPGRADE</v>
          </cell>
          <cell r="D2938" t="str">
            <v>VR250(1CPU)-&gt;VR370(1CPU)system upgrade</v>
          </cell>
          <cell r="E2938" t="str">
            <v>－</v>
          </cell>
          <cell r="F2938" t="str">
            <v>－</v>
          </cell>
          <cell r="G2938" t="str">
            <v>－</v>
          </cell>
          <cell r="H2938" t="str">
            <v>－</v>
          </cell>
          <cell r="I2938">
            <v>323</v>
          </cell>
          <cell r="J2938" t="str">
            <v>－</v>
          </cell>
          <cell r="K2938">
            <v>6000</v>
          </cell>
        </row>
        <row r="2939">
          <cell r="B2939" t="str">
            <v>HT-4990-R25U57</v>
          </cell>
          <cell r="C2939" t="str">
            <v>UPGRADE</v>
          </cell>
          <cell r="D2939" t="str">
            <v>VR250(1CPU)-&gt;VR570(1CPU)system upgrade</v>
          </cell>
          <cell r="E2939" t="str">
            <v>－</v>
          </cell>
          <cell r="F2939" t="str">
            <v>－</v>
          </cell>
          <cell r="G2939" t="str">
            <v>－</v>
          </cell>
          <cell r="H2939" t="str">
            <v>－</v>
          </cell>
          <cell r="I2939">
            <v>323</v>
          </cell>
          <cell r="J2939" t="str">
            <v>－</v>
          </cell>
          <cell r="K2939">
            <v>9276</v>
          </cell>
        </row>
        <row r="2940">
          <cell r="B2940" t="str">
            <v>HT-4990-R26U37</v>
          </cell>
          <cell r="C2940" t="str">
            <v>UPGRADE</v>
          </cell>
          <cell r="D2940" t="str">
            <v>VR260(1CPU)-&gt;VR370(1CPU)system upgrade</v>
          </cell>
          <cell r="E2940" t="str">
            <v>－</v>
          </cell>
          <cell r="F2940" t="str">
            <v>－</v>
          </cell>
          <cell r="G2940" t="str">
            <v>－</v>
          </cell>
          <cell r="H2940" t="str">
            <v>－</v>
          </cell>
          <cell r="I2940">
            <v>323</v>
          </cell>
          <cell r="J2940" t="str">
            <v>－</v>
          </cell>
          <cell r="K2940">
            <v>6018</v>
          </cell>
        </row>
        <row r="2941">
          <cell r="B2941" t="str">
            <v>HT-4990-R26U57</v>
          </cell>
          <cell r="C2941" t="str">
            <v>UPGRADE</v>
          </cell>
          <cell r="D2941" t="str">
            <v>VR260(1CPU)-&gt;VR570(1CPU)system upgrade</v>
          </cell>
          <cell r="E2941" t="str">
            <v>－</v>
          </cell>
          <cell r="F2941" t="str">
            <v>－</v>
          </cell>
          <cell r="G2941" t="str">
            <v>－</v>
          </cell>
          <cell r="H2941" t="str">
            <v>－</v>
          </cell>
          <cell r="I2941">
            <v>323</v>
          </cell>
          <cell r="J2941" t="str">
            <v>－</v>
          </cell>
          <cell r="K2941">
            <v>9387</v>
          </cell>
        </row>
        <row r="2942">
          <cell r="B2942" t="str">
            <v>HT-4990-R37U57</v>
          </cell>
          <cell r="C2942" t="str">
            <v>UPGRADE</v>
          </cell>
          <cell r="D2942" t="str">
            <v>VR370(1CPU)-&gt;VR570(1CPU)system upgrade</v>
          </cell>
          <cell r="E2942" t="str">
            <v>－</v>
          </cell>
          <cell r="F2942" t="str">
            <v>－</v>
          </cell>
          <cell r="G2942" t="str">
            <v>－</v>
          </cell>
          <cell r="H2942" t="str">
            <v>－</v>
          </cell>
          <cell r="I2942">
            <v>323</v>
          </cell>
          <cell r="J2942" t="str">
            <v>－</v>
          </cell>
          <cell r="K2942">
            <v>3094</v>
          </cell>
        </row>
        <row r="2943">
          <cell r="B2943" t="str">
            <v>HT-4990-R40U57</v>
          </cell>
          <cell r="C2943" t="str">
            <v>UPGRADE</v>
          </cell>
          <cell r="D2943" t="str">
            <v>VR400(1CPU)-&gt;VR570(1CPU)system upgrade</v>
          </cell>
          <cell r="E2943" t="str">
            <v>－</v>
          </cell>
          <cell r="F2943" t="str">
            <v>－</v>
          </cell>
          <cell r="G2943" t="str">
            <v>－</v>
          </cell>
          <cell r="H2943" t="str">
            <v>－</v>
          </cell>
          <cell r="I2943">
            <v>323</v>
          </cell>
          <cell r="J2943" t="str">
            <v>－</v>
          </cell>
          <cell r="K2943">
            <v>9771</v>
          </cell>
        </row>
        <row r="2944">
          <cell r="B2944" t="str">
            <v>HT-4990-R41U57</v>
          </cell>
          <cell r="C2944" t="str">
            <v>UPGRADE</v>
          </cell>
          <cell r="D2944" t="str">
            <v>VR410(1CPU)-&gt;VR570(1CPU)system upgrade</v>
          </cell>
          <cell r="E2944" t="str">
            <v>－</v>
          </cell>
          <cell r="F2944" t="str">
            <v>－</v>
          </cell>
          <cell r="G2944" t="str">
            <v>－</v>
          </cell>
          <cell r="H2944" t="str">
            <v>－</v>
          </cell>
          <cell r="I2944">
            <v>323</v>
          </cell>
          <cell r="J2944" t="str">
            <v>－</v>
          </cell>
          <cell r="K2944">
            <v>9213</v>
          </cell>
        </row>
        <row r="2945">
          <cell r="B2945" t="str">
            <v>HT-4990-R42U57</v>
          </cell>
          <cell r="C2945" t="str">
            <v>UPGRADE</v>
          </cell>
          <cell r="D2945" t="str">
            <v>VR420(1CPU)-&gt;VR570(1CPU)system upgrade</v>
          </cell>
          <cell r="E2945" t="str">
            <v>－</v>
          </cell>
          <cell r="F2945" t="str">
            <v>－</v>
          </cell>
          <cell r="G2945" t="str">
            <v>－</v>
          </cell>
          <cell r="H2945" t="str">
            <v>－</v>
          </cell>
          <cell r="I2945">
            <v>323</v>
          </cell>
          <cell r="J2945" t="str">
            <v>－</v>
          </cell>
          <cell r="K2945">
            <v>7353</v>
          </cell>
        </row>
        <row r="2946">
          <cell r="B2946" t="str">
            <v>HT-4990-R45U57</v>
          </cell>
          <cell r="C2946" t="str">
            <v>UPGRADE</v>
          </cell>
          <cell r="D2946" t="str">
            <v>VR450(1CPU)-&gt;VR570(1CPU)system upgrade</v>
          </cell>
          <cell r="E2946" t="str">
            <v>－</v>
          </cell>
          <cell r="F2946" t="str">
            <v>－</v>
          </cell>
          <cell r="G2946" t="str">
            <v>－</v>
          </cell>
          <cell r="H2946" t="str">
            <v>－</v>
          </cell>
          <cell r="I2946">
            <v>323</v>
          </cell>
          <cell r="J2946" t="str">
            <v>－</v>
          </cell>
          <cell r="K2946">
            <v>6298</v>
          </cell>
        </row>
        <row r="2947">
          <cell r="B2947" t="str">
            <v>HT-4990-R46U57</v>
          </cell>
          <cell r="C2947" t="str">
            <v>UPGRADE</v>
          </cell>
          <cell r="D2947" t="str">
            <v>VR460(1CPU)-&gt;VR570(1CPU)system upgrade</v>
          </cell>
          <cell r="E2947" t="str">
            <v>－</v>
          </cell>
          <cell r="F2947" t="str">
            <v>－</v>
          </cell>
          <cell r="G2947" t="str">
            <v>－</v>
          </cell>
          <cell r="H2947" t="str">
            <v>－</v>
          </cell>
          <cell r="I2947">
            <v>323</v>
          </cell>
          <cell r="J2947" t="str">
            <v>－</v>
          </cell>
          <cell r="K2947">
            <v>4454</v>
          </cell>
        </row>
        <row r="2948">
          <cell r="B2948" t="str">
            <v>HT-4990-R0U7</v>
          </cell>
          <cell r="C2948" t="str">
            <v>UPGRADE</v>
          </cell>
          <cell r="D2948" t="str">
            <v>VRX00-&gt;VRX70 1CPU upgrade</v>
          </cell>
          <cell r="E2948" t="str">
            <v>－</v>
          </cell>
          <cell r="F2948" t="str">
            <v>－</v>
          </cell>
          <cell r="G2948" t="str">
            <v>－</v>
          </cell>
          <cell r="H2948" t="str">
            <v>－</v>
          </cell>
          <cell r="I2948">
            <v>323</v>
          </cell>
          <cell r="J2948" t="str">
            <v>－</v>
          </cell>
          <cell r="K2948">
            <v>2605</v>
          </cell>
        </row>
        <row r="2949">
          <cell r="B2949" t="str">
            <v>HT-4990-R1U7</v>
          </cell>
          <cell r="C2949" t="str">
            <v>UPGRADE</v>
          </cell>
          <cell r="D2949" t="str">
            <v>VRX10-&gt;VRX70 1CPU upgrade</v>
          </cell>
          <cell r="E2949" t="str">
            <v>－</v>
          </cell>
          <cell r="F2949" t="str">
            <v>－</v>
          </cell>
          <cell r="G2949" t="str">
            <v>－</v>
          </cell>
          <cell r="H2949" t="str">
            <v>－</v>
          </cell>
          <cell r="I2949">
            <v>323</v>
          </cell>
          <cell r="J2949" t="str">
            <v>－</v>
          </cell>
          <cell r="K2949">
            <v>2419</v>
          </cell>
        </row>
        <row r="2950">
          <cell r="B2950" t="str">
            <v>HT-4990-R2U7</v>
          </cell>
          <cell r="C2950" t="str">
            <v>UPGRADE</v>
          </cell>
          <cell r="D2950" t="str">
            <v>VRX20-&gt;VRX70 1CPU upgrade</v>
          </cell>
          <cell r="E2950" t="str">
            <v>－</v>
          </cell>
          <cell r="F2950" t="str">
            <v>－</v>
          </cell>
          <cell r="G2950" t="str">
            <v>－</v>
          </cell>
          <cell r="H2950" t="str">
            <v>－</v>
          </cell>
          <cell r="I2950">
            <v>323</v>
          </cell>
          <cell r="J2950" t="str">
            <v>－</v>
          </cell>
          <cell r="K2950">
            <v>1676</v>
          </cell>
        </row>
        <row r="2951">
          <cell r="B2951" t="str">
            <v>HT-4990-R5U7</v>
          </cell>
          <cell r="C2951" t="str">
            <v>UPGRADE</v>
          </cell>
          <cell r="D2951" t="str">
            <v>VRX50-&gt;VRX70 1CPU upgrade</v>
          </cell>
          <cell r="E2951" t="str">
            <v>－</v>
          </cell>
          <cell r="F2951" t="str">
            <v>－</v>
          </cell>
          <cell r="G2951" t="str">
            <v>－</v>
          </cell>
          <cell r="H2951" t="str">
            <v>－</v>
          </cell>
          <cell r="I2951">
            <v>323</v>
          </cell>
          <cell r="J2951" t="str">
            <v>－</v>
          </cell>
          <cell r="K2951">
            <v>1365</v>
          </cell>
        </row>
        <row r="2952">
          <cell r="B2952" t="str">
            <v>HT-4990-R6U7</v>
          </cell>
          <cell r="C2952" t="str">
            <v>UPGRADE</v>
          </cell>
          <cell r="D2952" t="str">
            <v>VRX60-&gt;VRX70 1CPU upgrade</v>
          </cell>
          <cell r="E2952" t="str">
            <v>－</v>
          </cell>
          <cell r="F2952" t="str">
            <v>－</v>
          </cell>
          <cell r="G2952" t="str">
            <v>－</v>
          </cell>
          <cell r="H2952" t="str">
            <v>－</v>
          </cell>
          <cell r="I2952">
            <v>323</v>
          </cell>
          <cell r="J2952" t="str">
            <v>－</v>
          </cell>
          <cell r="K2952">
            <v>1365</v>
          </cell>
        </row>
        <row r="2953">
          <cell r="B2953" t="str">
            <v>HT-F4990-RMT1</v>
          </cell>
          <cell r="C2953" t="str">
            <v>ﾗｯｸﾏｳﾝﾄｷｯﾄ</v>
          </cell>
          <cell r="D2953" t="str">
            <v>4EIAﾗｯｸﾏｳﾝﾄｷｯﾄ(DLT用)</v>
          </cell>
          <cell r="E2953" t="str">
            <v>－</v>
          </cell>
          <cell r="F2953" t="str">
            <v>－</v>
          </cell>
          <cell r="G2953" t="str">
            <v>－</v>
          </cell>
          <cell r="H2953" t="str">
            <v>－</v>
          </cell>
          <cell r="I2953">
            <v>323</v>
          </cell>
          <cell r="J2953" t="str">
            <v>－</v>
          </cell>
          <cell r="K2953">
            <v>71</v>
          </cell>
        </row>
        <row r="2954">
          <cell r="B2954" t="str">
            <v>HT-4990-CB20B</v>
          </cell>
          <cell r="C2954" t="str">
            <v>ｷｬﾋﾞﾈｯﾄ</v>
          </cell>
          <cell r="D2954" t="str">
            <v>200V 2.0mｷｬﾋﾞﾈｯﾄ</v>
          </cell>
          <cell r="E2954" t="str">
            <v>－</v>
          </cell>
          <cell r="F2954" t="str">
            <v>－</v>
          </cell>
          <cell r="G2954" t="str">
            <v>－</v>
          </cell>
          <cell r="H2954" t="str">
            <v>－</v>
          </cell>
          <cell r="I2954">
            <v>323</v>
          </cell>
          <cell r="J2954" t="str">
            <v>－</v>
          </cell>
          <cell r="K2954">
            <v>412</v>
          </cell>
        </row>
        <row r="2955">
          <cell r="B2955" t="str">
            <v>HT-F3360-NSD03</v>
          </cell>
          <cell r="C2955" t="str">
            <v>DAT</v>
          </cell>
          <cell r="D2955" t="str">
            <v>ﾅｲｿﾞｳDDS-3/DAT</v>
          </cell>
          <cell r="E2955" t="str">
            <v>－</v>
          </cell>
          <cell r="F2955" t="str">
            <v>－</v>
          </cell>
          <cell r="G2955" t="str">
            <v>－</v>
          </cell>
          <cell r="H2955" t="str">
            <v>－</v>
          </cell>
          <cell r="I2955">
            <v>323</v>
          </cell>
          <cell r="J2955" t="str">
            <v>－</v>
          </cell>
          <cell r="K2955">
            <v>633</v>
          </cell>
        </row>
        <row r="2956">
          <cell r="B2956" t="str">
            <v>HT-4990-FH1</v>
          </cell>
          <cell r="C2956" t="str">
            <v>HUB</v>
          </cell>
          <cell r="D2956" t="str">
            <v>10 PORT HUB(STANDALONE)</v>
          </cell>
          <cell r="E2956" t="str">
            <v>－</v>
          </cell>
          <cell r="F2956" t="str">
            <v>－</v>
          </cell>
          <cell r="G2956" t="str">
            <v>－</v>
          </cell>
          <cell r="H2956" t="str">
            <v>－</v>
          </cell>
          <cell r="I2956">
            <v>323</v>
          </cell>
          <cell r="J2956" t="str">
            <v>－</v>
          </cell>
          <cell r="K2956">
            <v>1705</v>
          </cell>
        </row>
        <row r="2957">
          <cell r="B2957" t="str">
            <v>HT-F3360-FC1</v>
          </cell>
          <cell r="C2957" t="str">
            <v>ｱﾀﾞﾌﾟﾀ</v>
          </cell>
          <cell r="D2957" t="str">
            <v>HSC FC ｱﾀﾞﾌﾟﾀ (for VT)</v>
          </cell>
          <cell r="E2957" t="str">
            <v>－</v>
          </cell>
          <cell r="F2957" t="str">
            <v>－</v>
          </cell>
          <cell r="G2957" t="str">
            <v>－</v>
          </cell>
          <cell r="H2957" t="str">
            <v>－</v>
          </cell>
          <cell r="I2957">
            <v>323</v>
          </cell>
          <cell r="J2957" t="str">
            <v>－</v>
          </cell>
          <cell r="K2957">
            <v>475</v>
          </cell>
        </row>
        <row r="2958">
          <cell r="B2958" t="str">
            <v>HT-F3360-FC2</v>
          </cell>
          <cell r="C2958" t="str">
            <v>ｱﾀﾞﾌﾟﾀ</v>
          </cell>
          <cell r="D2958" t="str">
            <v>HSC FC ｱﾀﾞﾌﾟﾀ (for VR)</v>
          </cell>
          <cell r="E2958" t="str">
            <v>－</v>
          </cell>
          <cell r="F2958" t="str">
            <v>－</v>
          </cell>
          <cell r="G2958" t="str">
            <v>－</v>
          </cell>
          <cell r="H2958" t="str">
            <v>－</v>
          </cell>
          <cell r="I2958">
            <v>323</v>
          </cell>
          <cell r="J2958" t="str">
            <v>－</v>
          </cell>
          <cell r="K2958">
            <v>475</v>
          </cell>
        </row>
        <row r="2959">
          <cell r="B2959" t="str">
            <v>HT-F3360-FC3</v>
          </cell>
          <cell r="C2959" t="str">
            <v>ｱﾀﾞﾌﾟﾀ</v>
          </cell>
          <cell r="D2959" t="str">
            <v>HSC FC ｱﾀﾞﾌﾟﾀ (for VK)</v>
          </cell>
          <cell r="E2959" t="str">
            <v>－</v>
          </cell>
          <cell r="F2959" t="str">
            <v>－</v>
          </cell>
          <cell r="G2959" t="str">
            <v>－</v>
          </cell>
          <cell r="H2959" t="str">
            <v>－</v>
          </cell>
          <cell r="I2959">
            <v>323</v>
          </cell>
          <cell r="J2959" t="str">
            <v>－</v>
          </cell>
          <cell r="K2959">
            <v>475</v>
          </cell>
        </row>
        <row r="2960">
          <cell r="B2960" t="str">
            <v>HT-F4990-RMHB</v>
          </cell>
          <cell r="C2960" t="str">
            <v>ﾗｯｸﾏｳﾝﾄｷｯﾄ</v>
          </cell>
          <cell r="D2960" t="str">
            <v>ﾌｧｲﾊﾞﾁｬﾈﾙ HUBﾖｳ ﾗｯｸﾏｳﾝﾄｷｯﾄ</v>
          </cell>
          <cell r="E2960" t="str">
            <v>－</v>
          </cell>
          <cell r="F2960" t="str">
            <v>－</v>
          </cell>
          <cell r="G2960" t="str">
            <v>－</v>
          </cell>
          <cell r="H2960" t="str">
            <v>－</v>
          </cell>
          <cell r="I2960">
            <v>323</v>
          </cell>
          <cell r="J2960" t="str">
            <v>－</v>
          </cell>
          <cell r="K2960">
            <v>53</v>
          </cell>
        </row>
        <row r="2961">
          <cell r="B2961" t="str">
            <v>HT-F3375-CPU1</v>
          </cell>
          <cell r="C2961" t="str">
            <v>ﾌﾟﾛｾｯｻ</v>
          </cell>
          <cell r="D2961" t="str">
            <v>PA-8000 180MHz for VT800</v>
          </cell>
          <cell r="E2961" t="str">
            <v>－</v>
          </cell>
          <cell r="F2961" t="str">
            <v>－</v>
          </cell>
          <cell r="G2961" t="str">
            <v>－</v>
          </cell>
          <cell r="H2961" t="str">
            <v>－</v>
          </cell>
          <cell r="I2961">
            <v>323</v>
          </cell>
          <cell r="J2961" t="str">
            <v>－</v>
          </cell>
          <cell r="K2961">
            <v>2950</v>
          </cell>
        </row>
        <row r="2962">
          <cell r="B2962" t="str">
            <v>HT-F3375-PB1</v>
          </cell>
          <cell r="C2962" t="str">
            <v>ﾌﾟﾛｾｯｻﾎﾞｰﾄﾞ</v>
          </cell>
          <cell r="D2962" t="str">
            <v>ﾌﾟﾛｾｯｻﾎﾞｰﾄﾞ(2CPU/1ﾎﾞｰﾄﾞ)</v>
          </cell>
          <cell r="E2962" t="str">
            <v>－</v>
          </cell>
          <cell r="F2962" t="str">
            <v>－</v>
          </cell>
          <cell r="G2962" t="str">
            <v>－</v>
          </cell>
          <cell r="H2962" t="str">
            <v>－</v>
          </cell>
          <cell r="I2962">
            <v>323</v>
          </cell>
          <cell r="J2962" t="str">
            <v>－</v>
          </cell>
          <cell r="K2962">
            <v>1000</v>
          </cell>
        </row>
        <row r="2963">
          <cell r="B2963" t="str">
            <v>HT-F3375-PMB</v>
          </cell>
          <cell r="C2963" t="str">
            <v>ﾒﾓﾘﾎﾞｰﾄﾞ</v>
          </cell>
          <cell r="D2963" t="str">
            <v>ﾒﾓﾘﾎﾞｰﾄﾞ(8GB/1ﾒﾓﾘﾎﾞｰﾄﾞ)</v>
          </cell>
          <cell r="E2963" t="str">
            <v>－</v>
          </cell>
          <cell r="F2963" t="str">
            <v>－</v>
          </cell>
          <cell r="G2963" t="str">
            <v>－</v>
          </cell>
          <cell r="H2963" t="str">
            <v>－</v>
          </cell>
          <cell r="I2963">
            <v>323</v>
          </cell>
          <cell r="J2963" t="str">
            <v>－</v>
          </cell>
          <cell r="K2963">
            <v>850</v>
          </cell>
        </row>
        <row r="2964">
          <cell r="B2964" t="str">
            <v>HT-F3375-PCB</v>
          </cell>
          <cell r="C2964" t="str">
            <v>HSC上位ﾊﾞｽｺﾝﾊﾞｰﾀ</v>
          </cell>
          <cell r="D2964" t="str">
            <v>HSC上位ﾊﾞｽｺﾝﾊﾞｰﾀ</v>
          </cell>
          <cell r="E2964" t="str">
            <v>－</v>
          </cell>
          <cell r="F2964" t="str">
            <v>－</v>
          </cell>
          <cell r="G2964" t="str">
            <v>－</v>
          </cell>
          <cell r="H2964" t="str">
            <v>－</v>
          </cell>
          <cell r="I2964">
            <v>323</v>
          </cell>
          <cell r="J2964" t="str">
            <v>－</v>
          </cell>
          <cell r="K2964">
            <v>600</v>
          </cell>
        </row>
        <row r="2965">
          <cell r="B2965" t="str">
            <v>HT-F3375-PM21</v>
          </cell>
          <cell r="C2965" t="str">
            <v>ﾒﾓﾘ</v>
          </cell>
          <cell r="D2965" t="str">
            <v>256MBﾒﾓﾘ</v>
          </cell>
          <cell r="E2965" t="str">
            <v>－</v>
          </cell>
          <cell r="F2965" t="str">
            <v>－</v>
          </cell>
          <cell r="G2965" t="str">
            <v>－</v>
          </cell>
          <cell r="H2965" t="str">
            <v>－</v>
          </cell>
          <cell r="I2965">
            <v>323</v>
          </cell>
          <cell r="J2965" t="str">
            <v>－</v>
          </cell>
          <cell r="K2965">
            <v>850</v>
          </cell>
        </row>
        <row r="2966">
          <cell r="B2966" t="str">
            <v>HT-F3375-PM42</v>
          </cell>
          <cell r="C2966" t="str">
            <v>ﾒﾓﾘ</v>
          </cell>
          <cell r="D2966" t="str">
            <v>1GBﾒﾓﾘ</v>
          </cell>
          <cell r="E2966" t="str">
            <v>－</v>
          </cell>
          <cell r="F2966" t="str">
            <v>－</v>
          </cell>
          <cell r="G2966" t="str">
            <v>－</v>
          </cell>
          <cell r="H2966" t="str">
            <v>－</v>
          </cell>
          <cell r="I2966">
            <v>323</v>
          </cell>
          <cell r="J2966" t="str">
            <v>－</v>
          </cell>
          <cell r="K2966">
            <v>2280</v>
          </cell>
        </row>
        <row r="2967">
          <cell r="B2967" t="str">
            <v>HT-F3375-HSC</v>
          </cell>
          <cell r="C2967" t="str">
            <v>HSCｹｰｼﾞ</v>
          </cell>
          <cell r="D2967" t="str">
            <v>HSCｹｰｼﾞ</v>
          </cell>
          <cell r="E2967" t="str">
            <v>－</v>
          </cell>
          <cell r="F2967" t="str">
            <v>－</v>
          </cell>
          <cell r="G2967" t="str">
            <v>－</v>
          </cell>
          <cell r="H2967" t="str">
            <v>－</v>
          </cell>
          <cell r="I2967">
            <v>323</v>
          </cell>
          <cell r="J2967" t="str">
            <v>－</v>
          </cell>
          <cell r="K2967">
            <v>1251</v>
          </cell>
        </row>
        <row r="2968">
          <cell r="B2968" t="str">
            <v>HT-F3375-HSCU</v>
          </cell>
          <cell r="C2968" t="str">
            <v>HSC拡張ﾕﾆｯﾄ</v>
          </cell>
          <cell r="D2968" t="str">
            <v>HSC拡張ﾕﾆｯﾄ</v>
          </cell>
          <cell r="E2968" t="str">
            <v>－</v>
          </cell>
          <cell r="F2968" t="str">
            <v>－</v>
          </cell>
          <cell r="G2968" t="str">
            <v>－</v>
          </cell>
          <cell r="H2968" t="str">
            <v>－</v>
          </cell>
          <cell r="I2968">
            <v>323</v>
          </cell>
          <cell r="J2968" t="str">
            <v>－</v>
          </cell>
          <cell r="K2968">
            <v>300</v>
          </cell>
        </row>
        <row r="2969">
          <cell r="B2969" t="str">
            <v>HT-F3375-HBC</v>
          </cell>
          <cell r="C2969" t="str">
            <v>HSC下位ﾊﾞｽｺﾝﾊﾞｰﾀ</v>
          </cell>
          <cell r="D2969" t="str">
            <v>HSC下位ﾊﾞｽｺﾝﾊﾞｰﾀ</v>
          </cell>
          <cell r="E2969" t="str">
            <v>－</v>
          </cell>
          <cell r="F2969" t="str">
            <v>－</v>
          </cell>
          <cell r="G2969" t="str">
            <v>－</v>
          </cell>
          <cell r="H2969" t="str">
            <v>－</v>
          </cell>
          <cell r="I2969">
            <v>323</v>
          </cell>
          <cell r="J2969" t="str">
            <v>－</v>
          </cell>
          <cell r="K2969">
            <v>750</v>
          </cell>
        </row>
        <row r="2970">
          <cell r="B2970" t="str">
            <v>HT-F3375-PLPS</v>
          </cell>
          <cell r="C2970" t="str">
            <v>増設電源</v>
          </cell>
          <cell r="D2970" t="str">
            <v>増設電源</v>
          </cell>
          <cell r="E2970" t="str">
            <v>－</v>
          </cell>
          <cell r="F2970" t="str">
            <v>－</v>
          </cell>
          <cell r="G2970" t="str">
            <v>－</v>
          </cell>
          <cell r="H2970" t="str">
            <v>－</v>
          </cell>
          <cell r="I2970">
            <v>323</v>
          </cell>
          <cell r="J2970" t="str">
            <v>－</v>
          </cell>
          <cell r="K2970">
            <v>312</v>
          </cell>
        </row>
        <row r="2971">
          <cell r="B2971" t="str">
            <v>HT-4697-DL5</v>
          </cell>
          <cell r="C2971" t="str">
            <v>DLTﾗｲﾌﾞﾗﾘ</v>
          </cell>
          <cell r="D2971" t="str">
            <v>DLT7000, ﾄﾞﾗｲﾌﾞ2台  ﾒﾃﾞｨｱｽﾛｯﾄ数28</v>
          </cell>
          <cell r="E2971" t="str">
            <v>－</v>
          </cell>
          <cell r="F2971" t="str">
            <v>－</v>
          </cell>
          <cell r="G2971" t="str">
            <v>－</v>
          </cell>
          <cell r="H2971" t="str">
            <v>－</v>
          </cell>
          <cell r="I2971">
            <v>323</v>
          </cell>
          <cell r="J2971" t="str">
            <v>－</v>
          </cell>
          <cell r="K2971">
            <v>8769</v>
          </cell>
        </row>
        <row r="2972">
          <cell r="B2972" t="str">
            <v>HT-4697-DL7</v>
          </cell>
          <cell r="C2972" t="str">
            <v>DLTﾗｲﾌﾞﾗﾘ</v>
          </cell>
          <cell r="D2972" t="str">
            <v>DLT7000, ﾄﾞﾗｲﾌﾞ4台  ﾒﾃﾞｨｱｽﾛｯﾄ数48</v>
          </cell>
          <cell r="E2972" t="str">
            <v>－</v>
          </cell>
          <cell r="F2972" t="str">
            <v>－</v>
          </cell>
          <cell r="G2972" t="str">
            <v>－</v>
          </cell>
          <cell r="H2972" t="str">
            <v>－</v>
          </cell>
          <cell r="I2972">
            <v>323</v>
          </cell>
          <cell r="J2972" t="str">
            <v>－</v>
          </cell>
          <cell r="K2972">
            <v>14631</v>
          </cell>
        </row>
        <row r="2973">
          <cell r="B2973" t="str">
            <v>HT-4697-DLS1</v>
          </cell>
          <cell r="C2973" t="str">
            <v>DLTﾗｲﾌﾞﾗﾘ</v>
          </cell>
          <cell r="D2973" t="str">
            <v>DLT7000, ﾄﾞﾗｲﾌﾞ1台  ﾒﾃﾞｨｱｽﾛｯﾄ数15,ﾌﾛｱｽﾀﾝﾄﾞ</v>
          </cell>
          <cell r="E2973" t="str">
            <v>－</v>
          </cell>
          <cell r="F2973" t="str">
            <v>－</v>
          </cell>
          <cell r="G2973" t="str">
            <v>－</v>
          </cell>
          <cell r="H2973" t="str">
            <v>－</v>
          </cell>
          <cell r="I2973">
            <v>323</v>
          </cell>
          <cell r="J2973" t="str">
            <v>－</v>
          </cell>
          <cell r="K2973">
            <v>4029</v>
          </cell>
        </row>
        <row r="2974">
          <cell r="B2974" t="str">
            <v>HT-4697-DLS2</v>
          </cell>
          <cell r="C2974" t="str">
            <v>DLTﾗｲﾌﾞﾗﾘ</v>
          </cell>
          <cell r="D2974" t="str">
            <v>DLT7000, ﾄﾞﾗｲﾌﾞ2台  ﾒﾃﾞｨｱｽﾛｯﾄ数15,ﾌﾛｱｽﾀﾝﾄﾞ</v>
          </cell>
          <cell r="E2974" t="str">
            <v>－</v>
          </cell>
          <cell r="F2974" t="str">
            <v>－</v>
          </cell>
          <cell r="G2974" t="str">
            <v>－</v>
          </cell>
          <cell r="H2974" t="str">
            <v>－</v>
          </cell>
          <cell r="I2974">
            <v>323</v>
          </cell>
          <cell r="J2974" t="str">
            <v>－</v>
          </cell>
          <cell r="K2974">
            <v>6291</v>
          </cell>
        </row>
        <row r="2975">
          <cell r="B2975" t="str">
            <v>HT-4697-DLS1R</v>
          </cell>
          <cell r="C2975" t="str">
            <v>DLTﾗｲﾌﾞﾗﾘ</v>
          </cell>
          <cell r="D2975" t="str">
            <v>DLT7000, ﾄﾞﾗｲﾌﾞ1台  ﾒﾃﾞｨｱｽﾛｯﾄ数15,ﾗｯｸﾏｳﾝﾄ</v>
          </cell>
          <cell r="E2975" t="str">
            <v>－</v>
          </cell>
          <cell r="F2975" t="str">
            <v>－</v>
          </cell>
          <cell r="G2975" t="str">
            <v>－</v>
          </cell>
          <cell r="H2975" t="str">
            <v>－</v>
          </cell>
          <cell r="I2975">
            <v>323</v>
          </cell>
          <cell r="J2975" t="str">
            <v>－</v>
          </cell>
          <cell r="K2975">
            <v>3986</v>
          </cell>
        </row>
        <row r="2976">
          <cell r="B2976" t="str">
            <v>HT-4697-DLS2R</v>
          </cell>
          <cell r="C2976" t="str">
            <v>DLTﾗｲﾌﾞﾗﾘ</v>
          </cell>
          <cell r="D2976" t="str">
            <v>DLT7000, ﾄﾞﾗｲﾌﾞ2台  ﾒﾃﾞｨｱｽﾛｯﾄ数15,ﾗｯｸﾏｳﾝﾄ</v>
          </cell>
          <cell r="E2976" t="str">
            <v>－</v>
          </cell>
          <cell r="F2976" t="str">
            <v>－</v>
          </cell>
          <cell r="G2976" t="str">
            <v>－</v>
          </cell>
          <cell r="H2976" t="str">
            <v>－</v>
          </cell>
          <cell r="I2976">
            <v>323</v>
          </cell>
          <cell r="J2976" t="str">
            <v>－</v>
          </cell>
          <cell r="K2976">
            <v>6248</v>
          </cell>
        </row>
        <row r="2977">
          <cell r="B2977" t="str">
            <v>HT-4697-DLD2</v>
          </cell>
          <cell r="C2977" t="str">
            <v>DLT装置</v>
          </cell>
          <cell r="D2977" t="str">
            <v>DLT7000,ｽﾀﾝﾄﾞｱﾛﾝ,35GB(70GB)</v>
          </cell>
          <cell r="E2977" t="str">
            <v>－</v>
          </cell>
          <cell r="F2977" t="str">
            <v>－</v>
          </cell>
          <cell r="G2977" t="str">
            <v>－</v>
          </cell>
          <cell r="H2977" t="str">
            <v>－</v>
          </cell>
          <cell r="I2977">
            <v>323</v>
          </cell>
          <cell r="J2977" t="str">
            <v>－</v>
          </cell>
          <cell r="K2977">
            <v>2088</v>
          </cell>
        </row>
        <row r="2978">
          <cell r="B2978" t="str">
            <v>HT-4698-RU3</v>
          </cell>
          <cell r="C2978" t="str">
            <v>ﾘﾑｰﾊﾞﾌﾞﾙ･ｽﾄﾚｰｼﾞ/ﾗｯｷﾝｸﾞｷｯﾄ</v>
          </cell>
          <cell r="D2978" t="str">
            <v>3EIA,ﾌﾙﾊｲﾄﾃﾞﾊﾞｲｽ最大2台</v>
          </cell>
          <cell r="E2978" t="str">
            <v>－</v>
          </cell>
          <cell r="F2978" t="str">
            <v>－</v>
          </cell>
          <cell r="G2978" t="str">
            <v>－</v>
          </cell>
          <cell r="H2978" t="str">
            <v>－</v>
          </cell>
          <cell r="I2978">
            <v>323</v>
          </cell>
          <cell r="J2978" t="str">
            <v>－</v>
          </cell>
          <cell r="K2978">
            <v>60</v>
          </cell>
        </row>
        <row r="2979">
          <cell r="B2979" t="str">
            <v>HT-F4698-DLD2</v>
          </cell>
          <cell r="C2979" t="str">
            <v>ﾘﾑｰﾊﾞﾌﾞﾙ･ｽﾄﾚｰｼﾞ/DLTﾓｼﾞｭｰﾙ</v>
          </cell>
          <cell r="D2979" t="str">
            <v>DLT7000,ﾗｯｷﾝｸﾞ用,35GB(70GB)</v>
          </cell>
          <cell r="E2979" t="str">
            <v>－</v>
          </cell>
          <cell r="F2979" t="str">
            <v>－</v>
          </cell>
          <cell r="G2979" t="str">
            <v>－</v>
          </cell>
          <cell r="H2979" t="str">
            <v>－</v>
          </cell>
          <cell r="I2979">
            <v>323</v>
          </cell>
          <cell r="J2979" t="str">
            <v>－</v>
          </cell>
          <cell r="K2979">
            <v>2088</v>
          </cell>
        </row>
        <row r="2980">
          <cell r="B2980" t="str">
            <v>HT-F4698-DA3</v>
          </cell>
          <cell r="C2980" t="str">
            <v>ﾘﾑｰﾊﾞﾌﾞﾙ･ｽﾄﾚｰｼﾞ/DATｵｰﾄﾛｰﾀﾞﾓｼﾞｭｰﾙ</v>
          </cell>
          <cell r="D2980" t="str">
            <v>DDS-3 DAT,ﾗｯｷﾝｸﾞ用,72GB(144GB)</v>
          </cell>
          <cell r="E2980" t="str">
            <v>－</v>
          </cell>
          <cell r="F2980" t="str">
            <v>－</v>
          </cell>
          <cell r="G2980" t="str">
            <v>－</v>
          </cell>
          <cell r="H2980" t="str">
            <v>－</v>
          </cell>
          <cell r="I2980">
            <v>323</v>
          </cell>
          <cell r="J2980" t="str">
            <v>－</v>
          </cell>
          <cell r="K2980">
            <v>910</v>
          </cell>
        </row>
        <row r="2981">
          <cell r="B2981" t="str">
            <v>HT-F3360-KM05</v>
          </cell>
          <cell r="C2981" t="str">
            <v>ﾒﾓﾘ</v>
          </cell>
          <cell r="D2981" t="str">
            <v>VKﾖｳ 512MBﾒﾓﾘ</v>
          </cell>
          <cell r="E2981" t="str">
            <v>－</v>
          </cell>
          <cell r="F2981" t="str">
            <v>－</v>
          </cell>
          <cell r="G2981" t="str">
            <v>－</v>
          </cell>
          <cell r="H2981" t="str">
            <v>－</v>
          </cell>
          <cell r="I2981">
            <v>323</v>
          </cell>
          <cell r="J2981" t="str">
            <v>－</v>
          </cell>
          <cell r="K2981">
            <v>1450</v>
          </cell>
        </row>
        <row r="2982">
          <cell r="B2982" t="str">
            <v>HT-F3360-RM05</v>
          </cell>
          <cell r="C2982" t="str">
            <v>ﾒﾓﾘ</v>
          </cell>
          <cell r="D2982" t="str">
            <v>VR用 512MBﾒﾓﾘ</v>
          </cell>
          <cell r="E2982" t="str">
            <v>－</v>
          </cell>
          <cell r="F2982" t="str">
            <v>－</v>
          </cell>
          <cell r="G2982" t="str">
            <v>－</v>
          </cell>
          <cell r="H2982" t="str">
            <v>－</v>
          </cell>
          <cell r="I2982">
            <v>323</v>
          </cell>
          <cell r="J2982" t="str">
            <v>－</v>
          </cell>
          <cell r="K2982">
            <v>2250</v>
          </cell>
        </row>
        <row r="2983">
          <cell r="B2983" t="str">
            <v>HT-F3360-A02MC</v>
          </cell>
          <cell r="C2983" t="str">
            <v>100Base-T(EISA)ｱﾀﾞﾌﾟﾀ</v>
          </cell>
          <cell r="D2983" t="str">
            <v>100Base-T 1Port,EISA, VK用，（中電）特注品</v>
          </cell>
          <cell r="E2983" t="str">
            <v>－</v>
          </cell>
          <cell r="F2983" t="str">
            <v>－</v>
          </cell>
          <cell r="G2983" t="str">
            <v>－</v>
          </cell>
          <cell r="H2983" t="str">
            <v>－</v>
          </cell>
          <cell r="I2983">
            <v>323</v>
          </cell>
          <cell r="J2983" t="str">
            <v>－</v>
          </cell>
          <cell r="K2983">
            <v>160.4</v>
          </cell>
        </row>
        <row r="2984">
          <cell r="B2984" t="str">
            <v>HT-F3360-HSC09</v>
          </cell>
          <cell r="C2984" t="str">
            <v>100Base-T(HSC)ｱﾀﾞﾌﾟﾀ</v>
          </cell>
          <cell r="D2984" t="str">
            <v>100Base-T 2Port，HSC，VR用</v>
          </cell>
          <cell r="E2984" t="str">
            <v>－</v>
          </cell>
          <cell r="F2984" t="str">
            <v>－</v>
          </cell>
          <cell r="G2984" t="str">
            <v>－</v>
          </cell>
          <cell r="H2984" t="str">
            <v>－</v>
          </cell>
          <cell r="I2984">
            <v>323</v>
          </cell>
          <cell r="J2984" t="str">
            <v>－</v>
          </cell>
          <cell r="K2984">
            <v>318.39999999999998</v>
          </cell>
        </row>
        <row r="2985">
          <cell r="B2985" t="str">
            <v>HT-F3360-HSC10</v>
          </cell>
          <cell r="C2985" t="str">
            <v>100Base-T(HSC)ｱﾀﾞﾌﾟﾀ</v>
          </cell>
          <cell r="D2985" t="str">
            <v>100Base-T 2Port，HSC，VK用</v>
          </cell>
          <cell r="E2985" t="str">
            <v>－</v>
          </cell>
          <cell r="F2985" t="str">
            <v>－</v>
          </cell>
          <cell r="G2985" t="str">
            <v>－</v>
          </cell>
          <cell r="H2985" t="str">
            <v>－</v>
          </cell>
          <cell r="I2985">
            <v>323</v>
          </cell>
          <cell r="J2985" t="str">
            <v>－</v>
          </cell>
          <cell r="K2985">
            <v>300.39999999999998</v>
          </cell>
        </row>
        <row r="2986">
          <cell r="B2986" t="str">
            <v>HT-F3360-HSC11</v>
          </cell>
          <cell r="C2986" t="str">
            <v>FDDI(HSC)ｱﾀﾞﾌﾟﾀ</v>
          </cell>
          <cell r="D2986" t="str">
            <v>FDDI(SAS/DAS)，HSC，VR用</v>
          </cell>
          <cell r="E2986" t="str">
            <v>－</v>
          </cell>
          <cell r="F2986" t="str">
            <v>－</v>
          </cell>
          <cell r="G2986" t="str">
            <v>－</v>
          </cell>
          <cell r="H2986" t="str">
            <v>－</v>
          </cell>
          <cell r="I2986">
            <v>323</v>
          </cell>
          <cell r="J2986" t="str">
            <v>－</v>
          </cell>
          <cell r="K2986">
            <v>685.4</v>
          </cell>
        </row>
        <row r="2987">
          <cell r="B2987" t="str">
            <v>HT-F3360-HSC12</v>
          </cell>
          <cell r="C2987" t="str">
            <v>FDDI(HSC)ｱﾀﾞﾌﾟﾀ</v>
          </cell>
          <cell r="D2987" t="str">
            <v>FDDI(SAS/DAS)，HSC，VK用</v>
          </cell>
          <cell r="E2987" t="str">
            <v>－</v>
          </cell>
          <cell r="F2987" t="str">
            <v>－</v>
          </cell>
          <cell r="G2987" t="str">
            <v>－</v>
          </cell>
          <cell r="H2987" t="str">
            <v>－</v>
          </cell>
          <cell r="I2987">
            <v>323</v>
          </cell>
          <cell r="J2987" t="str">
            <v>－</v>
          </cell>
          <cell r="K2987">
            <v>685.4</v>
          </cell>
        </row>
        <row r="2988">
          <cell r="B2988" t="str">
            <v>RT-31BC2-159E</v>
          </cell>
          <cell r="C2988" t="str">
            <v>100Base-T(HSC) ｼｽﾃﾑﾗｲｾﾝｽ(Tier2)</v>
          </cell>
          <cell r="D2988" t="str">
            <v>100Base-T 2Port HSCｱﾀﾞﾌﾟﾀ Tier1--&gt;Tier2ｱｯﾌﾟｸﾞﾚｰﾄﾞ</v>
          </cell>
          <cell r="E2988" t="str">
            <v>－</v>
          </cell>
          <cell r="F2988" t="str">
            <v>－</v>
          </cell>
          <cell r="G2988" t="str">
            <v>－</v>
          </cell>
          <cell r="H2988" t="str">
            <v>－</v>
          </cell>
          <cell r="I2988">
            <v>323</v>
          </cell>
          <cell r="J2988" t="str">
            <v>－</v>
          </cell>
          <cell r="K2988">
            <v>36</v>
          </cell>
        </row>
        <row r="2989">
          <cell r="B2989" t="str">
            <v>RT-31BC2-15AE</v>
          </cell>
          <cell r="C2989" t="str">
            <v>FDDI(HSC) ｼｽﾃﾑﾗｲｾﾝｽ(Tier2)</v>
          </cell>
          <cell r="D2989" t="str">
            <v>FDDI HSCｱﾀﾞﾌﾟﾀ Tier1--&gt;Tier2ｱｯﾌﾟｸﾞﾚｰﾄﾞ</v>
          </cell>
          <cell r="E2989" t="str">
            <v>－</v>
          </cell>
          <cell r="F2989" t="str">
            <v>－</v>
          </cell>
          <cell r="G2989" t="str">
            <v>－</v>
          </cell>
          <cell r="H2989" t="str">
            <v>－</v>
          </cell>
          <cell r="I2989">
            <v>323</v>
          </cell>
          <cell r="J2989" t="str">
            <v>－</v>
          </cell>
          <cell r="K2989">
            <v>18</v>
          </cell>
        </row>
        <row r="2990">
          <cell r="B2990" t="str">
            <v>HT-F3360-CC1</v>
          </cell>
          <cell r="C2990" t="str">
            <v>ｿﾞｳｾﾂCPU</v>
          </cell>
          <cell r="D2990" t="str">
            <v>200MHz PA-8200 4MBｷｬｯｼｭﾂｷ</v>
          </cell>
          <cell r="E2990" t="str">
            <v>－</v>
          </cell>
          <cell r="F2990" t="str">
            <v>－</v>
          </cell>
          <cell r="G2990" t="str">
            <v>－</v>
          </cell>
          <cell r="H2990" t="str">
            <v>－</v>
          </cell>
          <cell r="I2990">
            <v>323</v>
          </cell>
          <cell r="J2990" t="str">
            <v>－</v>
          </cell>
          <cell r="K2990">
            <v>4654</v>
          </cell>
        </row>
        <row r="2991">
          <cell r="B2991" t="str">
            <v>HT-F3360-CME1</v>
          </cell>
          <cell r="C2991" t="str">
            <v>ｿﾞｳｾﾂﾒﾓﾘｷｬﾘｱ</v>
          </cell>
          <cell r="D2991" t="str">
            <v>VCｸﾗｽﾖｳ ﾒﾓﾘ･ｷｬﾘｱ</v>
          </cell>
          <cell r="E2991" t="str">
            <v>－</v>
          </cell>
          <cell r="F2991" t="str">
            <v>－</v>
          </cell>
          <cell r="G2991" t="str">
            <v>－</v>
          </cell>
          <cell r="H2991" t="str">
            <v>－</v>
          </cell>
          <cell r="I2991">
            <v>323</v>
          </cell>
          <cell r="J2991" t="str">
            <v>－</v>
          </cell>
          <cell r="K2991">
            <v>1675</v>
          </cell>
        </row>
        <row r="2992">
          <cell r="B2992" t="str">
            <v>HT-F3360-CM1</v>
          </cell>
          <cell r="C2992" t="str">
            <v>ﾒﾓﾘ</v>
          </cell>
          <cell r="D2992" t="str">
            <v>VCｸﾗｽﾖｳ ｿﾞｳｾﾂ1GBﾒﾓﾘ</v>
          </cell>
          <cell r="E2992" t="str">
            <v>－</v>
          </cell>
          <cell r="F2992" t="str">
            <v>－</v>
          </cell>
          <cell r="G2992" t="str">
            <v>－</v>
          </cell>
          <cell r="H2992" t="str">
            <v>－</v>
          </cell>
          <cell r="I2992">
            <v>323</v>
          </cell>
          <cell r="J2992" t="str">
            <v>－</v>
          </cell>
          <cell r="K2992">
            <v>3310</v>
          </cell>
        </row>
        <row r="2993">
          <cell r="B2993" t="str">
            <v>HT-F3360-CPW</v>
          </cell>
          <cell r="C2993" t="str">
            <v>ﾃﾞﾝｹﾞﾝ</v>
          </cell>
          <cell r="D2993" t="str">
            <v>VCｸﾗｽﾖｳ ｿﾞｳｾﾂﾃﾞﾝｹﾞﾝ</v>
          </cell>
          <cell r="E2993" t="str">
            <v>－</v>
          </cell>
          <cell r="F2993" t="str">
            <v>－</v>
          </cell>
          <cell r="G2993" t="str">
            <v>－</v>
          </cell>
          <cell r="H2993" t="str">
            <v>－</v>
          </cell>
          <cell r="I2993">
            <v>323</v>
          </cell>
          <cell r="J2993" t="str">
            <v>－</v>
          </cell>
          <cell r="K2993">
            <v>335</v>
          </cell>
        </row>
        <row r="2994">
          <cell r="B2994" t="str">
            <v>HT-F3360-PCC</v>
          </cell>
          <cell r="C2994" t="str">
            <v>PCIｶｰﾄﾞｹｰｼﾞ</v>
          </cell>
          <cell r="D2994" t="str">
            <v>VCｸﾗｽﾖｳ 6ｽﾛｯﾄPCIｶｰﾄﾞｹｰｼﾞ</v>
          </cell>
          <cell r="E2994" t="str">
            <v>－</v>
          </cell>
          <cell r="F2994" t="str">
            <v>－</v>
          </cell>
          <cell r="G2994" t="str">
            <v>－</v>
          </cell>
          <cell r="H2994" t="str">
            <v>－</v>
          </cell>
          <cell r="I2994">
            <v>323</v>
          </cell>
          <cell r="J2994" t="str">
            <v>－</v>
          </cell>
          <cell r="K2994">
            <v>1117</v>
          </cell>
        </row>
        <row r="2995">
          <cell r="B2995" t="str">
            <v>HT-F3360-PC1</v>
          </cell>
          <cell r="C2995" t="str">
            <v>PCIｱﾀﾞﾌﾟﾀ</v>
          </cell>
          <cell r="D2995" t="str">
            <v>PCI F/W SCSIｱﾀﾞﾌﾟﾀ</v>
          </cell>
          <cell r="E2995" t="str">
            <v>－</v>
          </cell>
          <cell r="F2995" t="str">
            <v>－</v>
          </cell>
          <cell r="G2995" t="str">
            <v>－</v>
          </cell>
          <cell r="H2995" t="str">
            <v>－</v>
          </cell>
          <cell r="I2995">
            <v>323</v>
          </cell>
          <cell r="J2995" t="str">
            <v>－</v>
          </cell>
          <cell r="K2995">
            <v>224</v>
          </cell>
        </row>
        <row r="2996">
          <cell r="B2996" t="str">
            <v>HT-F3360-PC2</v>
          </cell>
          <cell r="C2996" t="str">
            <v>PCIｱﾀﾞﾌﾟﾀ</v>
          </cell>
          <cell r="D2996" t="str">
            <v>PCI 10/100Base-Tｱﾀﾞﾌﾟﾀ</v>
          </cell>
          <cell r="E2996" t="str">
            <v>－</v>
          </cell>
          <cell r="F2996" t="str">
            <v>－</v>
          </cell>
          <cell r="G2996" t="str">
            <v>－</v>
          </cell>
          <cell r="H2996" t="str">
            <v>－</v>
          </cell>
          <cell r="I2996">
            <v>323</v>
          </cell>
          <cell r="J2996" t="str">
            <v>－</v>
          </cell>
          <cell r="K2996">
            <v>161</v>
          </cell>
        </row>
        <row r="2997">
          <cell r="B2997" t="str">
            <v>HT-F3360-PC3</v>
          </cell>
          <cell r="C2997" t="str">
            <v>PCIｱﾀﾞﾌﾟﾀ</v>
          </cell>
          <cell r="D2997" t="str">
            <v>PCI 64ﾎﾟｰﾄ･ｼﾘｱﾙMUXｼｽﾃﾑｱﾀﾞﾌﾟﾀ</v>
          </cell>
          <cell r="E2997" t="str">
            <v>－</v>
          </cell>
          <cell r="F2997" t="str">
            <v>－</v>
          </cell>
          <cell r="G2997" t="str">
            <v>－</v>
          </cell>
          <cell r="H2997" t="str">
            <v>－</v>
          </cell>
          <cell r="I2997">
            <v>323</v>
          </cell>
          <cell r="J2997" t="str">
            <v>－</v>
          </cell>
          <cell r="K2997">
            <v>306</v>
          </cell>
        </row>
        <row r="2998">
          <cell r="B2998" t="str">
            <v>HT-F3360-PC4</v>
          </cell>
          <cell r="C2998" t="str">
            <v>PCIｱﾀﾞﾌﾟﾀ</v>
          </cell>
          <cell r="D2998" t="str">
            <v>PCI ATM155Mbpsｱﾀﾞﾌﾟﾀ</v>
          </cell>
          <cell r="E2998" t="str">
            <v>－</v>
          </cell>
          <cell r="F2998" t="str">
            <v>－</v>
          </cell>
          <cell r="G2998" t="str">
            <v>－</v>
          </cell>
          <cell r="H2998" t="str">
            <v>－</v>
          </cell>
          <cell r="I2998">
            <v>323</v>
          </cell>
          <cell r="J2998" t="str">
            <v>－</v>
          </cell>
          <cell r="K2998">
            <v>354</v>
          </cell>
        </row>
        <row r="2999">
          <cell r="B2999" t="str">
            <v>HT-F3360-PC5</v>
          </cell>
          <cell r="C2999" t="str">
            <v>PCIｱﾀﾞﾌﾟﾀ</v>
          </cell>
          <cell r="D2999" t="str">
            <v>PCI Fibre Channelｱﾀﾞﾌﾟﾀ</v>
          </cell>
          <cell r="E2999" t="str">
            <v>－</v>
          </cell>
          <cell r="F2999" t="str">
            <v>－</v>
          </cell>
          <cell r="G2999" t="str">
            <v>－</v>
          </cell>
          <cell r="H2999" t="str">
            <v>－</v>
          </cell>
          <cell r="I2999">
            <v>323</v>
          </cell>
          <cell r="J2999" t="str">
            <v>－</v>
          </cell>
          <cell r="K2999">
            <v>502</v>
          </cell>
        </row>
        <row r="3000">
          <cell r="B3000" t="str">
            <v>HT-4990-CLS871</v>
          </cell>
          <cell r="C3000" t="str">
            <v>SCSIｹｰﾌﾞﾙ</v>
          </cell>
          <cell r="D3000" t="str">
            <v>2/5 m V ｲﾝﾗｲﾝﾀｰﾐﾅﾙｹｰﾌﾞﾙ 68 Pin</v>
          </cell>
          <cell r="E3000" t="str">
            <v>－</v>
          </cell>
          <cell r="F3000" t="str">
            <v>－</v>
          </cell>
          <cell r="G3000" t="str">
            <v>－</v>
          </cell>
          <cell r="H3000" t="str">
            <v>－</v>
          </cell>
          <cell r="I3000">
            <v>323</v>
          </cell>
          <cell r="J3000" t="str">
            <v>－</v>
          </cell>
          <cell r="K3000">
            <v>84</v>
          </cell>
        </row>
        <row r="3001">
          <cell r="B3001" t="str">
            <v>HT-F4990-RUP55C</v>
          </cell>
          <cell r="C3001" t="str">
            <v>UPS</v>
          </cell>
          <cell r="D3001" t="str">
            <v>Vｸﾗｽﾖｳ 5.5kVA UPS</v>
          </cell>
          <cell r="E3001" t="str">
            <v>－</v>
          </cell>
          <cell r="F3001" t="str">
            <v>－</v>
          </cell>
          <cell r="G3001" t="str">
            <v>－</v>
          </cell>
          <cell r="H3001" t="str">
            <v>－</v>
          </cell>
          <cell r="I3001">
            <v>323</v>
          </cell>
          <cell r="J3001" t="str">
            <v>－</v>
          </cell>
          <cell r="K3001">
            <v>2138.4</v>
          </cell>
        </row>
        <row r="3002">
          <cell r="B3002" t="str">
            <v>HT-F4990-RMKV</v>
          </cell>
          <cell r="C3002" t="str">
            <v>ﾗｯｸﾏｳﾝﾄｷｯﾄ</v>
          </cell>
          <cell r="D3002" t="str">
            <v>Vｸﾗｽﾖｳ ｽﾀｯｷﾝｸﾞｷｯﾄ</v>
          </cell>
          <cell r="E3002" t="str">
            <v>－</v>
          </cell>
          <cell r="F3002" t="str">
            <v>－</v>
          </cell>
          <cell r="G3002" t="str">
            <v>－</v>
          </cell>
          <cell r="H3002" t="str">
            <v>－</v>
          </cell>
          <cell r="I3002">
            <v>323</v>
          </cell>
          <cell r="J3002" t="str">
            <v>－</v>
          </cell>
          <cell r="K3002">
            <v>185</v>
          </cell>
        </row>
        <row r="3003">
          <cell r="B3003" t="str">
            <v>HT-4990-CLS875</v>
          </cell>
          <cell r="C3003" t="str">
            <v>SCSIｹｰﾌﾞﾙ</v>
          </cell>
          <cell r="D3003" t="str">
            <v>5 m V ｲﾝﾗｲﾝﾀｰﾐﾅﾙｹｰﾌﾞﾙ 68 Pin</v>
          </cell>
          <cell r="E3003" t="str">
            <v>－</v>
          </cell>
          <cell r="F3003" t="str">
            <v>－</v>
          </cell>
          <cell r="G3003" t="str">
            <v>－</v>
          </cell>
          <cell r="H3003" t="str">
            <v>－</v>
          </cell>
          <cell r="I3003">
            <v>323</v>
          </cell>
          <cell r="J3003" t="str">
            <v>－</v>
          </cell>
          <cell r="K3003">
            <v>43</v>
          </cell>
        </row>
        <row r="3004">
          <cell r="B3004" t="str">
            <v>HT-4990-CLS851</v>
          </cell>
          <cell r="C3004" t="str">
            <v>SCSIｹｰﾌﾞﾙ</v>
          </cell>
          <cell r="D3004" t="str">
            <v>10 m V ｲﾝﾗｲﾝﾀｰﾐﾅﾙｹｰﾌﾞﾙ 68 Pin</v>
          </cell>
          <cell r="E3004" t="str">
            <v>－</v>
          </cell>
          <cell r="F3004" t="str">
            <v>－</v>
          </cell>
          <cell r="G3004" t="str">
            <v>－</v>
          </cell>
          <cell r="H3004" t="str">
            <v>－</v>
          </cell>
          <cell r="I3004">
            <v>323</v>
          </cell>
          <cell r="J3004" t="str">
            <v>－</v>
          </cell>
          <cell r="K3004">
            <v>53</v>
          </cell>
        </row>
        <row r="3005">
          <cell r="B3005" t="str">
            <v>HT-4990-CLS873</v>
          </cell>
          <cell r="C3005" t="str">
            <v>SCSIｹｰﾌﾞﾙ</v>
          </cell>
          <cell r="D3005" t="str">
            <v>2/3 m V ｲﾝﾗｲﾝﾀｰﾐﾅﾙｹｰﾌﾞﾙ 68 Pin</v>
          </cell>
          <cell r="E3005" t="str">
            <v>－</v>
          </cell>
          <cell r="F3005" t="str">
            <v>－</v>
          </cell>
          <cell r="G3005" t="str">
            <v>－</v>
          </cell>
          <cell r="H3005" t="str">
            <v>－</v>
          </cell>
          <cell r="I3005">
            <v>323</v>
          </cell>
          <cell r="J3005" t="str">
            <v>－</v>
          </cell>
          <cell r="K3005">
            <v>79</v>
          </cell>
        </row>
        <row r="3006">
          <cell r="B3006" t="str">
            <v>RT-31FC2-15BK</v>
          </cell>
          <cell r="C3006" t="str">
            <v>ｱﾀﾞﾌﾟﾀﾄﾞﾗｲﾊﾞ</v>
          </cell>
          <cell r="D3006" t="str">
            <v>PCI ATM155MbpsｱﾀﾞﾌﾟﾀﾄﾞﾗｲﾊﾞTier3使用権</v>
          </cell>
          <cell r="E3006" t="str">
            <v>－</v>
          </cell>
          <cell r="F3006" t="str">
            <v>－</v>
          </cell>
          <cell r="G3006" t="str">
            <v>－</v>
          </cell>
          <cell r="H3006" t="str">
            <v>－</v>
          </cell>
          <cell r="I3006">
            <v>323</v>
          </cell>
          <cell r="J3006" t="str">
            <v>－</v>
          </cell>
          <cell r="K3006">
            <v>264</v>
          </cell>
        </row>
        <row r="3007">
          <cell r="B3007" t="str">
            <v>HT-F3360-NSD02A</v>
          </cell>
          <cell r="C3007" t="str">
            <v>ﾅｲｿﾞｳDAT</v>
          </cell>
          <cell r="D3007" t="str">
            <v>ﾅｲｿﾞｳDDS-2/DAT</v>
          </cell>
          <cell r="E3007" t="str">
            <v>－</v>
          </cell>
          <cell r="F3007" t="str">
            <v>－</v>
          </cell>
          <cell r="G3007" t="str">
            <v>－</v>
          </cell>
          <cell r="H3007" t="str">
            <v>－</v>
          </cell>
          <cell r="I3007">
            <v>323</v>
          </cell>
          <cell r="J3007" t="str">
            <v>－</v>
          </cell>
          <cell r="K3007">
            <v>290</v>
          </cell>
        </row>
        <row r="3008">
          <cell r="B3008" t="str">
            <v>HT-F3065-P01H</v>
          </cell>
          <cell r="C3008" t="str">
            <v>CPUｶｸﾁｮｳ</v>
          </cell>
          <cell r="D3008" t="str">
            <v>CPUｶｸﾁﾖｳ 180MHz</v>
          </cell>
          <cell r="E3008" t="str">
            <v>－</v>
          </cell>
          <cell r="F3008" t="str">
            <v>－</v>
          </cell>
          <cell r="G3008" t="str">
            <v>－</v>
          </cell>
          <cell r="H3008" t="str">
            <v>－</v>
          </cell>
          <cell r="I3008">
            <v>323</v>
          </cell>
          <cell r="J3008" t="str">
            <v>－</v>
          </cell>
          <cell r="K3008">
            <v>2606</v>
          </cell>
        </row>
        <row r="3009">
          <cell r="B3009" t="str">
            <v>HT-4990-CLR886A</v>
          </cell>
          <cell r="C3009" t="str">
            <v>RS232Cｹｰﾌﾞﾙ</v>
          </cell>
          <cell r="D3009" t="str">
            <v>4 m DB9ｵｽ-DB25ｵｽ RS232Cｹｰﾌﾞﾙ</v>
          </cell>
          <cell r="E3009" t="str">
            <v>－</v>
          </cell>
          <cell r="F3009" t="str">
            <v>－</v>
          </cell>
          <cell r="G3009" t="str">
            <v>－</v>
          </cell>
          <cell r="H3009" t="str">
            <v>－</v>
          </cell>
          <cell r="I3009">
            <v>323</v>
          </cell>
          <cell r="J3009" t="str">
            <v>－</v>
          </cell>
          <cell r="K3009">
            <v>3.9</v>
          </cell>
        </row>
        <row r="3010">
          <cell r="B3010" t="str">
            <v>HT-4990-K10U30U</v>
          </cell>
          <cell r="C3010" t="str">
            <v>ｱｯﾌﾟｸﾞﾚｰﾄﾞ</v>
          </cell>
          <cell r="D3010" t="str">
            <v>VKX10 -&gt; VKX30 ｱｯﾌﾟｸﾞﾚｰﾄﾞ</v>
          </cell>
          <cell r="E3010" t="str">
            <v>－</v>
          </cell>
          <cell r="F3010" t="str">
            <v>－</v>
          </cell>
          <cell r="G3010" t="str">
            <v>－</v>
          </cell>
          <cell r="H3010" t="str">
            <v>－</v>
          </cell>
          <cell r="I3010">
            <v>323</v>
          </cell>
          <cell r="J3010" t="str">
            <v>－</v>
          </cell>
          <cell r="K3010">
            <v>1153</v>
          </cell>
        </row>
        <row r="3011">
          <cell r="B3011" t="str">
            <v>HT-4990-K20U70A</v>
          </cell>
          <cell r="C3011" t="str">
            <v>ｱｯﾌﾟｸﾞﾚｰﾄﾞ</v>
          </cell>
          <cell r="D3011" t="str">
            <v>VKX20 -&gt; VKX70 1CPU ｱｯﾌﾟｸﾞﾚｰﾄﾞ</v>
          </cell>
          <cell r="E3011" t="str">
            <v>－</v>
          </cell>
          <cell r="F3011" t="str">
            <v>－</v>
          </cell>
          <cell r="G3011" t="str">
            <v>－</v>
          </cell>
          <cell r="H3011" t="str">
            <v>－</v>
          </cell>
          <cell r="I3011">
            <v>323</v>
          </cell>
          <cell r="J3011" t="str">
            <v>－</v>
          </cell>
          <cell r="K3011">
            <v>1953</v>
          </cell>
        </row>
        <row r="3012">
          <cell r="B3012" t="str">
            <v>HT-4990-K30U70A</v>
          </cell>
          <cell r="C3012" t="str">
            <v>ｱｯﾌﾟｸﾞﾚｰﾄﾞ</v>
          </cell>
          <cell r="D3012" t="str">
            <v>VKX30 -&gt; VKX70 1CPU ｱｯﾌﾟｸﾞﾚｰﾄﾞ</v>
          </cell>
          <cell r="E3012" t="str">
            <v>－</v>
          </cell>
          <cell r="F3012" t="str">
            <v>－</v>
          </cell>
          <cell r="G3012" t="str">
            <v>－</v>
          </cell>
          <cell r="H3012" t="str">
            <v>－</v>
          </cell>
          <cell r="I3012">
            <v>323</v>
          </cell>
          <cell r="J3012" t="str">
            <v>－</v>
          </cell>
          <cell r="K3012">
            <v>1110</v>
          </cell>
        </row>
        <row r="3013">
          <cell r="B3013" t="str">
            <v>HT-4990-K20U70B</v>
          </cell>
          <cell r="C3013" t="str">
            <v>ｱｯﾌﾟｸﾞﾚｰﾄﾞ</v>
          </cell>
          <cell r="D3013" t="str">
            <v>VKX20 -&gt; VKX70 2CPU ｱｯﾌﾟｸﾞﾚｰﾄﾞ</v>
          </cell>
          <cell r="E3013" t="str">
            <v>－</v>
          </cell>
          <cell r="F3013" t="str">
            <v>－</v>
          </cell>
          <cell r="G3013" t="str">
            <v>－</v>
          </cell>
          <cell r="H3013" t="str">
            <v>－</v>
          </cell>
          <cell r="I3013">
            <v>323</v>
          </cell>
          <cell r="J3013" t="str">
            <v>－</v>
          </cell>
          <cell r="K3013">
            <v>3659</v>
          </cell>
        </row>
        <row r="3014">
          <cell r="B3014" t="str">
            <v>HT-4990-K30U70B</v>
          </cell>
          <cell r="C3014" t="str">
            <v>ｱｯﾌﾟｸﾞﾚｰﾄﾞ</v>
          </cell>
          <cell r="D3014" t="str">
            <v>VKX30 -&gt; VKX70 2CPU ｱｯﾌﾟｸﾞﾚｰﾄﾞ</v>
          </cell>
          <cell r="E3014" t="str">
            <v>－</v>
          </cell>
          <cell r="F3014" t="str">
            <v>－</v>
          </cell>
          <cell r="G3014" t="str">
            <v>－</v>
          </cell>
          <cell r="H3014" t="str">
            <v>－</v>
          </cell>
          <cell r="I3014">
            <v>323</v>
          </cell>
          <cell r="J3014" t="str">
            <v>－</v>
          </cell>
          <cell r="K3014">
            <v>2816</v>
          </cell>
        </row>
        <row r="3015">
          <cell r="B3015" t="str">
            <v>HT-4990-T52U601</v>
          </cell>
          <cell r="C3015" t="str">
            <v>ｱｯﾌﾟｸﾞﾚｰﾄﾞ</v>
          </cell>
          <cell r="D3015" t="str">
            <v>VT520(1CPU)-&gt;VT600(1CPU)system upgrade</v>
          </cell>
          <cell r="E3015" t="str">
            <v>－</v>
          </cell>
          <cell r="F3015" t="str">
            <v>－</v>
          </cell>
          <cell r="G3015" t="str">
            <v>－</v>
          </cell>
          <cell r="H3015" t="str">
            <v>－</v>
          </cell>
          <cell r="I3015">
            <v>323</v>
          </cell>
          <cell r="J3015" t="str">
            <v>－</v>
          </cell>
          <cell r="K3015">
            <v>4747</v>
          </cell>
        </row>
        <row r="3016">
          <cell r="B3016" t="str">
            <v>HT-F3360-RC05</v>
          </cell>
          <cell r="C3016" t="str">
            <v>CPUｶｸﾁｮｳ</v>
          </cell>
          <cell r="D3016" t="str">
            <v>VRx80 CPU(PA-8200 240MHz)</v>
          </cell>
          <cell r="E3016" t="str">
            <v>－</v>
          </cell>
          <cell r="F3016" t="str">
            <v>－</v>
          </cell>
          <cell r="G3016" t="str">
            <v>－</v>
          </cell>
          <cell r="H3016" t="str">
            <v>－</v>
          </cell>
          <cell r="I3016">
            <v>323</v>
          </cell>
          <cell r="J3016" t="str">
            <v>－</v>
          </cell>
          <cell r="K3016">
            <v>4654</v>
          </cell>
        </row>
        <row r="3017">
          <cell r="B3017" t="str">
            <v>HT-F3360-HSC11T</v>
          </cell>
          <cell r="C3017" t="str">
            <v>FDDI(HSC)ｱﾀﾞﾌﾟﾀ</v>
          </cell>
          <cell r="D3017" t="str">
            <v>FDDI(SAS/DAS)，HSC，VT用</v>
          </cell>
          <cell r="E3017" t="str">
            <v>－</v>
          </cell>
          <cell r="F3017" t="str">
            <v>－</v>
          </cell>
          <cell r="G3017" t="str">
            <v>－</v>
          </cell>
          <cell r="H3017" t="str">
            <v>－</v>
          </cell>
          <cell r="I3017">
            <v>323</v>
          </cell>
          <cell r="J3017" t="str">
            <v>－</v>
          </cell>
          <cell r="K3017">
            <v>739.4</v>
          </cell>
        </row>
        <row r="3018">
          <cell r="B3018" t="str">
            <v>HT-F3360-HSC05T</v>
          </cell>
          <cell r="C3018" t="str">
            <v>ATM(HSC)ｱﾀﾞﾌﾟﾀ</v>
          </cell>
          <cell r="D3018" t="str">
            <v>ATM155Mbps，HSC，VT用</v>
          </cell>
          <cell r="E3018" t="str">
            <v>－</v>
          </cell>
          <cell r="F3018" t="str">
            <v>－</v>
          </cell>
          <cell r="G3018" t="str">
            <v>－</v>
          </cell>
          <cell r="H3018" t="str">
            <v>－</v>
          </cell>
          <cell r="I3018">
            <v>323</v>
          </cell>
          <cell r="J3018" t="str">
            <v>－</v>
          </cell>
          <cell r="K3018">
            <v>598</v>
          </cell>
        </row>
        <row r="3019">
          <cell r="B3019" t="str">
            <v>HT-F3360-CC2</v>
          </cell>
          <cell r="C3019" t="str">
            <v>ｿﾞｳｾﾂCPU</v>
          </cell>
          <cell r="D3019" t="str">
            <v>240MHz PA-8200 4MBｷｬｯｼｭﾂｷ</v>
          </cell>
          <cell r="E3019" t="str">
            <v>－</v>
          </cell>
          <cell r="F3019" t="str">
            <v>－</v>
          </cell>
          <cell r="G3019" t="str">
            <v>－</v>
          </cell>
          <cell r="H3019" t="str">
            <v>－</v>
          </cell>
          <cell r="I3019">
            <v>323</v>
          </cell>
          <cell r="J3019" t="str">
            <v>－</v>
          </cell>
          <cell r="K3019">
            <v>6143</v>
          </cell>
        </row>
        <row r="3020">
          <cell r="B3020" t="str">
            <v>HT-4990-R10U38</v>
          </cell>
          <cell r="C3020" t="str">
            <v>UPGRADE</v>
          </cell>
          <cell r="D3020" t="str">
            <v>VR100-&gt;VR380(1CPU)ｱｯﾌﾟｸﾞﾚｰﾄﾞ</v>
          </cell>
          <cell r="E3020" t="str">
            <v>－</v>
          </cell>
          <cell r="F3020" t="str">
            <v>－</v>
          </cell>
          <cell r="G3020" t="str">
            <v>－</v>
          </cell>
          <cell r="H3020" t="str">
            <v>－</v>
          </cell>
          <cell r="I3020">
            <v>323</v>
          </cell>
          <cell r="J3020" t="str">
            <v>－</v>
          </cell>
          <cell r="K3020">
            <v>13754</v>
          </cell>
        </row>
        <row r="3021">
          <cell r="B3021" t="str">
            <v>HT-4990-R20U38</v>
          </cell>
          <cell r="C3021" t="str">
            <v>UPGRADE</v>
          </cell>
          <cell r="D3021" t="str">
            <v>VR200-&gt;VR380(1CPU)ｱｯﾌﾟｸﾞﾚｰﾄﾞ</v>
          </cell>
          <cell r="E3021" t="str">
            <v>－</v>
          </cell>
          <cell r="F3021" t="str">
            <v>－</v>
          </cell>
          <cell r="G3021" t="str">
            <v>－</v>
          </cell>
          <cell r="H3021" t="str">
            <v>－</v>
          </cell>
          <cell r="I3021">
            <v>323</v>
          </cell>
          <cell r="J3021" t="str">
            <v>－</v>
          </cell>
          <cell r="K3021">
            <v>13195</v>
          </cell>
        </row>
        <row r="3022">
          <cell r="B3022" t="str">
            <v>HT-4990-R21U38</v>
          </cell>
          <cell r="C3022" t="str">
            <v>UPGRADE</v>
          </cell>
          <cell r="D3022" t="str">
            <v>VR210-&gt;VR380(1CPU)ｱｯﾌﾟｸﾞﾚｰﾄﾞ</v>
          </cell>
          <cell r="E3022" t="str">
            <v>－</v>
          </cell>
          <cell r="F3022" t="str">
            <v>－</v>
          </cell>
          <cell r="G3022" t="str">
            <v>－</v>
          </cell>
          <cell r="H3022" t="str">
            <v>－</v>
          </cell>
          <cell r="I3022">
            <v>323</v>
          </cell>
          <cell r="J3022" t="str">
            <v>－</v>
          </cell>
          <cell r="K3022">
            <v>12637</v>
          </cell>
        </row>
        <row r="3023">
          <cell r="B3023" t="str">
            <v>HT-4990-R22U38</v>
          </cell>
          <cell r="C3023" t="str">
            <v>UPGRADE</v>
          </cell>
          <cell r="D3023" t="str">
            <v>VR220-&gt;VR380(1CPU)ｱｯﾌﾟｸﾞﾚｰﾄﾞ</v>
          </cell>
          <cell r="E3023" t="str">
            <v>－</v>
          </cell>
          <cell r="F3023" t="str">
            <v>－</v>
          </cell>
          <cell r="G3023" t="str">
            <v>－</v>
          </cell>
          <cell r="H3023" t="str">
            <v>－</v>
          </cell>
          <cell r="I3023">
            <v>323</v>
          </cell>
          <cell r="J3023" t="str">
            <v>－</v>
          </cell>
          <cell r="K3023">
            <v>10778</v>
          </cell>
        </row>
        <row r="3024">
          <cell r="B3024" t="str">
            <v>HT-4990-R25U38</v>
          </cell>
          <cell r="C3024" t="str">
            <v>UPGRADE</v>
          </cell>
          <cell r="D3024" t="str">
            <v>VR250-&gt;VR380(1CPU)ｱｯﾌﾟｸﾞﾚｰﾄﾞ</v>
          </cell>
          <cell r="E3024" t="str">
            <v>－</v>
          </cell>
          <cell r="F3024" t="str">
            <v>－</v>
          </cell>
          <cell r="G3024" t="str">
            <v>－</v>
          </cell>
          <cell r="H3024" t="str">
            <v>－</v>
          </cell>
          <cell r="I3024">
            <v>323</v>
          </cell>
          <cell r="J3024" t="str">
            <v>－</v>
          </cell>
          <cell r="K3024">
            <v>9723</v>
          </cell>
        </row>
        <row r="3025">
          <cell r="B3025" t="str">
            <v>HT-4990-R26U38</v>
          </cell>
          <cell r="C3025" t="str">
            <v>UPGRADE</v>
          </cell>
          <cell r="D3025" t="str">
            <v>VR260-&gt;VR380(1CPU)ｱｯﾌﾟｸﾞﾚｰﾄﾞ</v>
          </cell>
          <cell r="E3025" t="str">
            <v>－</v>
          </cell>
          <cell r="F3025" t="str">
            <v>－</v>
          </cell>
          <cell r="G3025" t="str">
            <v>－</v>
          </cell>
          <cell r="H3025" t="str">
            <v>－</v>
          </cell>
          <cell r="I3025">
            <v>323</v>
          </cell>
          <cell r="J3025" t="str">
            <v>－</v>
          </cell>
          <cell r="K3025">
            <v>9741</v>
          </cell>
        </row>
        <row r="3026">
          <cell r="B3026" t="str">
            <v>HT-4990-R37U38</v>
          </cell>
          <cell r="C3026" t="str">
            <v>UPGRADE</v>
          </cell>
          <cell r="D3026" t="str">
            <v>VR370-&gt;VR380(1CPU)ｱｯﾌﾟｸﾞﾚｰﾄﾞ</v>
          </cell>
          <cell r="E3026" t="str">
            <v>－</v>
          </cell>
          <cell r="F3026" t="str">
            <v>－</v>
          </cell>
          <cell r="G3026" t="str">
            <v>－</v>
          </cell>
          <cell r="H3026" t="str">
            <v>－</v>
          </cell>
          <cell r="I3026">
            <v>323</v>
          </cell>
          <cell r="J3026" t="str">
            <v>－</v>
          </cell>
          <cell r="K3026">
            <v>4310</v>
          </cell>
        </row>
        <row r="3027">
          <cell r="B3027" t="str">
            <v>HT-4990-R10U58</v>
          </cell>
          <cell r="C3027" t="str">
            <v>UPGRADE</v>
          </cell>
          <cell r="D3027" t="str">
            <v>VR100-&gt;VR580(1CPU)ｱｯﾌﾟｸﾞﾚｰﾄﾞ</v>
          </cell>
          <cell r="E3027" t="str">
            <v>－</v>
          </cell>
          <cell r="F3027" t="str">
            <v>－</v>
          </cell>
          <cell r="G3027" t="str">
            <v>－</v>
          </cell>
          <cell r="H3027" t="str">
            <v>－</v>
          </cell>
          <cell r="I3027">
            <v>323</v>
          </cell>
          <cell r="J3027" t="str">
            <v>－</v>
          </cell>
          <cell r="K3027">
            <v>16732</v>
          </cell>
        </row>
        <row r="3028">
          <cell r="B3028" t="str">
            <v>HT-4990-R20U58</v>
          </cell>
          <cell r="C3028" t="str">
            <v>UPGRADE</v>
          </cell>
          <cell r="D3028" t="str">
            <v>VR200-&gt;VR580(1CPU)ｱｯﾌﾟｸﾞﾚｰﾄﾞ</v>
          </cell>
          <cell r="E3028" t="str">
            <v>－</v>
          </cell>
          <cell r="F3028" t="str">
            <v>－</v>
          </cell>
          <cell r="G3028" t="str">
            <v>－</v>
          </cell>
          <cell r="H3028" t="str">
            <v>－</v>
          </cell>
          <cell r="I3028">
            <v>323</v>
          </cell>
          <cell r="J3028" t="str">
            <v>－</v>
          </cell>
          <cell r="K3028">
            <v>15727</v>
          </cell>
        </row>
        <row r="3029">
          <cell r="B3029" t="str">
            <v>HT-4990-R21U58</v>
          </cell>
          <cell r="C3029" t="str">
            <v>UPGRADE</v>
          </cell>
          <cell r="D3029" t="str">
            <v>VR210-&gt;VR580(1CPU)ｱｯﾌﾟｸﾞﾚｰﾄﾞ</v>
          </cell>
          <cell r="E3029" t="str">
            <v>－</v>
          </cell>
          <cell r="F3029" t="str">
            <v>－</v>
          </cell>
          <cell r="G3029" t="str">
            <v>－</v>
          </cell>
          <cell r="H3029" t="str">
            <v>－</v>
          </cell>
          <cell r="I3029">
            <v>323</v>
          </cell>
          <cell r="J3029" t="str">
            <v>－</v>
          </cell>
          <cell r="K3029">
            <v>15168</v>
          </cell>
        </row>
        <row r="3030">
          <cell r="B3030" t="str">
            <v>HT-4990-R22U58</v>
          </cell>
          <cell r="C3030" t="str">
            <v>UPGRADE</v>
          </cell>
          <cell r="D3030" t="str">
            <v>VR220-&gt;VR580(1CPU)ｱｯﾌﾟｸﾞﾚｰﾄﾞ</v>
          </cell>
          <cell r="E3030" t="str">
            <v>－</v>
          </cell>
          <cell r="F3030" t="str">
            <v>－</v>
          </cell>
          <cell r="G3030" t="str">
            <v>－</v>
          </cell>
          <cell r="H3030" t="str">
            <v>－</v>
          </cell>
          <cell r="I3030">
            <v>323</v>
          </cell>
          <cell r="J3030" t="str">
            <v>－</v>
          </cell>
          <cell r="K3030">
            <v>13308</v>
          </cell>
        </row>
        <row r="3031">
          <cell r="B3031" t="str">
            <v>HT-4990-R25U58</v>
          </cell>
          <cell r="C3031" t="str">
            <v>UPGRADE</v>
          </cell>
          <cell r="D3031" t="str">
            <v>VR250-&gt;VR580(1CPU)ｱｯﾌﾟｸﾞﾚｰﾄﾞ</v>
          </cell>
          <cell r="E3031" t="str">
            <v>－</v>
          </cell>
          <cell r="F3031" t="str">
            <v>－</v>
          </cell>
          <cell r="G3031" t="str">
            <v>－</v>
          </cell>
          <cell r="H3031" t="str">
            <v>－</v>
          </cell>
          <cell r="I3031">
            <v>323</v>
          </cell>
          <cell r="J3031" t="str">
            <v>－</v>
          </cell>
          <cell r="K3031">
            <v>12254</v>
          </cell>
        </row>
        <row r="3032">
          <cell r="B3032" t="str">
            <v>HT-4990-R26U58</v>
          </cell>
          <cell r="C3032" t="str">
            <v>UPGRADE</v>
          </cell>
          <cell r="D3032" t="str">
            <v>VR260-&gt;VR580(1CPU)ｱｯﾌﾟｸﾞﾚｰﾄﾞ</v>
          </cell>
          <cell r="E3032" t="str">
            <v>－</v>
          </cell>
          <cell r="F3032" t="str">
            <v>－</v>
          </cell>
          <cell r="G3032" t="str">
            <v>－</v>
          </cell>
          <cell r="H3032" t="str">
            <v>－</v>
          </cell>
          <cell r="I3032">
            <v>323</v>
          </cell>
          <cell r="J3032" t="str">
            <v>－</v>
          </cell>
          <cell r="K3032">
            <v>12364</v>
          </cell>
        </row>
        <row r="3033">
          <cell r="B3033" t="str">
            <v>HT-4990-R37U58</v>
          </cell>
          <cell r="C3033" t="str">
            <v>UPGRADE</v>
          </cell>
          <cell r="D3033" t="str">
            <v>VR370-&gt;VR580(1CPU)ｱｯﾌﾟｸﾞﾚｰﾄﾞ</v>
          </cell>
          <cell r="E3033" t="str">
            <v>－</v>
          </cell>
          <cell r="F3033" t="str">
            <v>－</v>
          </cell>
          <cell r="G3033" t="str">
            <v>－</v>
          </cell>
          <cell r="H3033" t="str">
            <v>－</v>
          </cell>
          <cell r="I3033">
            <v>323</v>
          </cell>
          <cell r="J3033" t="str">
            <v>－</v>
          </cell>
          <cell r="K3033">
            <v>6842</v>
          </cell>
        </row>
        <row r="3034">
          <cell r="B3034" t="str">
            <v>HT-4990-R40U58</v>
          </cell>
          <cell r="C3034" t="str">
            <v>UPGRADE</v>
          </cell>
          <cell r="D3034" t="str">
            <v>VR400-&gt;VR580(1CPU)ｱｯﾌﾟｸﾞﾚｰﾄﾞ</v>
          </cell>
          <cell r="E3034" t="str">
            <v>－</v>
          </cell>
          <cell r="F3034" t="str">
            <v>－</v>
          </cell>
          <cell r="G3034" t="str">
            <v>－</v>
          </cell>
          <cell r="H3034" t="str">
            <v>－</v>
          </cell>
          <cell r="I3034">
            <v>323</v>
          </cell>
          <cell r="J3034" t="str">
            <v>－</v>
          </cell>
          <cell r="K3034">
            <v>12749</v>
          </cell>
        </row>
        <row r="3035">
          <cell r="B3035" t="str">
            <v>HT-4990-R41U58</v>
          </cell>
          <cell r="C3035" t="str">
            <v>UPGRADE</v>
          </cell>
          <cell r="D3035" t="str">
            <v>VR410-&gt;VR580(1CPU)ｱｯﾌﾟｸﾞﾚｰﾄﾞ</v>
          </cell>
          <cell r="E3035" t="str">
            <v>－</v>
          </cell>
          <cell r="F3035" t="str">
            <v>－</v>
          </cell>
          <cell r="G3035" t="str">
            <v>－</v>
          </cell>
          <cell r="H3035" t="str">
            <v>－</v>
          </cell>
          <cell r="I3035">
            <v>323</v>
          </cell>
          <cell r="J3035" t="str">
            <v>－</v>
          </cell>
          <cell r="K3035">
            <v>12191</v>
          </cell>
        </row>
        <row r="3036">
          <cell r="B3036" t="str">
            <v>HT-4990-R42U58</v>
          </cell>
          <cell r="C3036" t="str">
            <v>UPGRADE</v>
          </cell>
          <cell r="D3036" t="str">
            <v>VR420-&gt;VR580(1CPU)ｱｯﾌﾟｸﾞﾚｰﾄﾞ</v>
          </cell>
          <cell r="E3036" t="str">
            <v>－</v>
          </cell>
          <cell r="F3036" t="str">
            <v>－</v>
          </cell>
          <cell r="G3036" t="str">
            <v>－</v>
          </cell>
          <cell r="H3036" t="str">
            <v>－</v>
          </cell>
          <cell r="I3036">
            <v>323</v>
          </cell>
          <cell r="J3036" t="str">
            <v>－</v>
          </cell>
          <cell r="K3036">
            <v>10330</v>
          </cell>
        </row>
        <row r="3037">
          <cell r="B3037" t="str">
            <v>HT-4990-R45U58</v>
          </cell>
          <cell r="C3037" t="str">
            <v>UPGRADE</v>
          </cell>
          <cell r="D3037" t="str">
            <v>VR450-&gt;VR580(1CPU)ｱｯﾌﾟｸﾞﾚｰﾄﾞ</v>
          </cell>
          <cell r="E3037" t="str">
            <v>－</v>
          </cell>
          <cell r="F3037" t="str">
            <v>－</v>
          </cell>
          <cell r="G3037" t="str">
            <v>－</v>
          </cell>
          <cell r="H3037" t="str">
            <v>－</v>
          </cell>
          <cell r="I3037">
            <v>323</v>
          </cell>
          <cell r="J3037" t="str">
            <v>－</v>
          </cell>
          <cell r="K3037">
            <v>9276</v>
          </cell>
        </row>
        <row r="3038">
          <cell r="B3038" t="str">
            <v>HT-4990-R46U58</v>
          </cell>
          <cell r="C3038" t="str">
            <v>UPGRADE</v>
          </cell>
          <cell r="D3038" t="str">
            <v>VR460-&gt;VR580(1CPU)ｱｯﾌﾟｸﾞﾚｰﾄﾞ</v>
          </cell>
          <cell r="E3038" t="str">
            <v>－</v>
          </cell>
          <cell r="F3038" t="str">
            <v>－</v>
          </cell>
          <cell r="G3038" t="str">
            <v>－</v>
          </cell>
          <cell r="H3038" t="str">
            <v>－</v>
          </cell>
          <cell r="I3038">
            <v>323</v>
          </cell>
          <cell r="J3038" t="str">
            <v>－</v>
          </cell>
          <cell r="K3038">
            <v>7433</v>
          </cell>
        </row>
        <row r="3039">
          <cell r="B3039" t="str">
            <v>HT-4990-R57U58</v>
          </cell>
          <cell r="C3039" t="str">
            <v>UPGRADE</v>
          </cell>
          <cell r="D3039" t="str">
            <v>VR570-&gt;VR580(1CPU)ｱｯﾌﾟｸﾞﾚｰﾄﾞ</v>
          </cell>
          <cell r="E3039" t="str">
            <v>－</v>
          </cell>
          <cell r="F3039" t="str">
            <v>－</v>
          </cell>
          <cell r="G3039" t="str">
            <v>－</v>
          </cell>
          <cell r="H3039" t="str">
            <v>－</v>
          </cell>
          <cell r="I3039">
            <v>323</v>
          </cell>
          <cell r="J3039" t="str">
            <v>－</v>
          </cell>
          <cell r="K3039">
            <v>3566</v>
          </cell>
        </row>
        <row r="3040">
          <cell r="B3040" t="str">
            <v>HT-4990-R38U58</v>
          </cell>
          <cell r="C3040" t="str">
            <v>UPGRADE</v>
          </cell>
          <cell r="D3040" t="str">
            <v>VR380-&gt;VR580(1CPU)ｱｯﾌﾟｸﾞﾚｰﾄﾞ</v>
          </cell>
          <cell r="E3040" t="str">
            <v>－</v>
          </cell>
          <cell r="F3040" t="str">
            <v>－</v>
          </cell>
          <cell r="G3040" t="str">
            <v>－</v>
          </cell>
          <cell r="H3040" t="str">
            <v>－</v>
          </cell>
          <cell r="I3040">
            <v>323</v>
          </cell>
          <cell r="J3040" t="str">
            <v>－</v>
          </cell>
          <cell r="K3040">
            <v>2672</v>
          </cell>
        </row>
        <row r="3041">
          <cell r="B3041" t="str">
            <v>HT-4990-R0U8</v>
          </cell>
          <cell r="C3041" t="str">
            <v>UPGRADE</v>
          </cell>
          <cell r="D3041" t="str">
            <v>VRx00-&gt;VRx80ﾖｳ CPUｱﾂﾌﾟｸﾞﾚｰﾄﾞ(除くVR100)</v>
          </cell>
          <cell r="E3041" t="str">
            <v>－</v>
          </cell>
          <cell r="F3041" t="str">
            <v>－</v>
          </cell>
          <cell r="G3041" t="str">
            <v>－</v>
          </cell>
          <cell r="H3041" t="str">
            <v>－</v>
          </cell>
          <cell r="I3041">
            <v>323</v>
          </cell>
          <cell r="J3041" t="str">
            <v>－</v>
          </cell>
          <cell r="K3041">
            <v>3723</v>
          </cell>
        </row>
        <row r="3042">
          <cell r="B3042" t="str">
            <v>HT-4990-R1U8</v>
          </cell>
          <cell r="C3042" t="str">
            <v>UPGRADE</v>
          </cell>
          <cell r="D3042" t="str">
            <v>VRx10-&gt;VRx80ﾖｳ CPUｱﾂﾌﾟｸﾞﾚｰﾄﾞ</v>
          </cell>
          <cell r="E3042" t="str">
            <v>－</v>
          </cell>
          <cell r="F3042" t="str">
            <v>－</v>
          </cell>
          <cell r="G3042" t="str">
            <v>－</v>
          </cell>
          <cell r="H3042" t="str">
            <v>－</v>
          </cell>
          <cell r="I3042">
            <v>323</v>
          </cell>
          <cell r="J3042" t="str">
            <v>－</v>
          </cell>
          <cell r="K3042">
            <v>3537</v>
          </cell>
        </row>
        <row r="3043">
          <cell r="B3043" t="str">
            <v>HT-4990-R2U8</v>
          </cell>
          <cell r="C3043" t="str">
            <v>UPGRADE</v>
          </cell>
          <cell r="D3043" t="str">
            <v>VRx20-&gt;VRx80ﾖｳ CPUｱﾂﾌﾟｸﾞﾚｰﾄﾞ</v>
          </cell>
          <cell r="E3043" t="str">
            <v>－</v>
          </cell>
          <cell r="F3043" t="str">
            <v>－</v>
          </cell>
          <cell r="G3043" t="str">
            <v>－</v>
          </cell>
          <cell r="H3043" t="str">
            <v>－</v>
          </cell>
          <cell r="I3043">
            <v>323</v>
          </cell>
          <cell r="J3043" t="str">
            <v>－</v>
          </cell>
          <cell r="K3043">
            <v>2794</v>
          </cell>
        </row>
        <row r="3044">
          <cell r="B3044" t="str">
            <v>HT-4990-R5U8</v>
          </cell>
          <cell r="C3044" t="str">
            <v>UPGRADE</v>
          </cell>
          <cell r="D3044" t="str">
            <v>VRx50-&gt;VRx80ﾖｳ CPUｱﾂﾌﾟｸﾞﾚｰﾄﾞ</v>
          </cell>
          <cell r="E3044" t="str">
            <v>－</v>
          </cell>
          <cell r="F3044" t="str">
            <v>－</v>
          </cell>
          <cell r="G3044" t="str">
            <v>－</v>
          </cell>
          <cell r="H3044" t="str">
            <v>－</v>
          </cell>
          <cell r="I3044">
            <v>323</v>
          </cell>
          <cell r="J3044" t="str">
            <v>－</v>
          </cell>
          <cell r="K3044">
            <v>2483</v>
          </cell>
        </row>
        <row r="3045">
          <cell r="B3045" t="str">
            <v>HT-4990-R6U8</v>
          </cell>
          <cell r="C3045" t="str">
            <v>UPGRADE</v>
          </cell>
          <cell r="D3045" t="str">
            <v>VRx60-&gt;VRx80ﾖｳ CPUｱﾂﾌﾟｸﾞﾚｰﾄﾞ</v>
          </cell>
          <cell r="E3045" t="str">
            <v>－</v>
          </cell>
          <cell r="F3045" t="str">
            <v>－</v>
          </cell>
          <cell r="G3045" t="str">
            <v>－</v>
          </cell>
          <cell r="H3045" t="str">
            <v>－</v>
          </cell>
          <cell r="I3045">
            <v>323</v>
          </cell>
          <cell r="J3045" t="str">
            <v>－</v>
          </cell>
          <cell r="K3045">
            <v>2483</v>
          </cell>
        </row>
        <row r="3046">
          <cell r="B3046" t="str">
            <v>HT-4990-R7U8</v>
          </cell>
          <cell r="C3046" t="str">
            <v>UPGRADE</v>
          </cell>
          <cell r="D3046" t="str">
            <v>VRx70-&gt;VRx80ﾖｳ CPUｱﾂﾌﾟｸﾞﾚｰﾄﾞ</v>
          </cell>
          <cell r="E3046" t="str">
            <v>－</v>
          </cell>
          <cell r="F3046" t="str">
            <v>－</v>
          </cell>
          <cell r="G3046" t="str">
            <v>－</v>
          </cell>
          <cell r="H3046" t="str">
            <v>－</v>
          </cell>
          <cell r="I3046">
            <v>323</v>
          </cell>
          <cell r="J3046" t="str">
            <v>－</v>
          </cell>
          <cell r="K3046">
            <v>1706</v>
          </cell>
        </row>
        <row r="3047">
          <cell r="B3047" t="str">
            <v>HT-4990-K10U80A</v>
          </cell>
          <cell r="C3047" t="str">
            <v>UPGRADE</v>
          </cell>
          <cell r="D3047" t="str">
            <v>VKx10 -&gt; VKx80 1CPU ｱｯﾌﾟｸﾞﾚｰﾄﾞ</v>
          </cell>
          <cell r="E3047" t="str">
            <v>－</v>
          </cell>
          <cell r="F3047" t="str">
            <v>－</v>
          </cell>
          <cell r="G3047" t="str">
            <v>－</v>
          </cell>
          <cell r="H3047" t="str">
            <v>－</v>
          </cell>
          <cell r="I3047">
            <v>323</v>
          </cell>
          <cell r="J3047" t="str">
            <v>－</v>
          </cell>
          <cell r="K3047">
            <v>3293</v>
          </cell>
        </row>
        <row r="3048">
          <cell r="B3048" t="str">
            <v>HT-4990-K20U80A</v>
          </cell>
          <cell r="C3048" t="str">
            <v>UPGRADE</v>
          </cell>
          <cell r="D3048" t="str">
            <v>VKx20 -&gt; VKx80 1CPU ｱｯﾌﾟｸﾞﾚｰﾄﾞ</v>
          </cell>
          <cell r="E3048" t="str">
            <v>－</v>
          </cell>
          <cell r="F3048" t="str">
            <v>－</v>
          </cell>
          <cell r="G3048" t="str">
            <v>－</v>
          </cell>
          <cell r="H3048" t="str">
            <v>－</v>
          </cell>
          <cell r="I3048">
            <v>323</v>
          </cell>
          <cell r="J3048" t="str">
            <v>－</v>
          </cell>
          <cell r="K3048">
            <v>3063</v>
          </cell>
        </row>
        <row r="3049">
          <cell r="B3049" t="str">
            <v>HT-4990-K30U80A</v>
          </cell>
          <cell r="C3049" t="str">
            <v>UPGRADE</v>
          </cell>
          <cell r="D3049" t="str">
            <v>VKx30 -&gt; VKx80 1CPU ｱｯﾌﾟｸﾞﾚｰﾄﾞ</v>
          </cell>
          <cell r="E3049" t="str">
            <v>－</v>
          </cell>
          <cell r="F3049" t="str">
            <v>－</v>
          </cell>
          <cell r="G3049" t="str">
            <v>－</v>
          </cell>
          <cell r="H3049" t="str">
            <v>－</v>
          </cell>
          <cell r="I3049">
            <v>323</v>
          </cell>
          <cell r="J3049" t="str">
            <v>－</v>
          </cell>
          <cell r="K3049">
            <v>2217</v>
          </cell>
        </row>
        <row r="3050">
          <cell r="B3050" t="str">
            <v>HT-4990-K50A80A</v>
          </cell>
          <cell r="C3050" t="str">
            <v>UPGRADE</v>
          </cell>
          <cell r="D3050" t="str">
            <v>VKx50/1 -&gt; VKx80 1CPU ｱｯﾌﾟｸﾞﾚｰﾄﾞ</v>
          </cell>
          <cell r="E3050" t="str">
            <v>－</v>
          </cell>
          <cell r="F3050" t="str">
            <v>－</v>
          </cell>
          <cell r="G3050" t="str">
            <v>－</v>
          </cell>
          <cell r="H3050" t="str">
            <v>－</v>
          </cell>
          <cell r="I3050">
            <v>323</v>
          </cell>
          <cell r="J3050" t="str">
            <v>－</v>
          </cell>
          <cell r="K3050">
            <v>2217</v>
          </cell>
        </row>
        <row r="3051">
          <cell r="B3051" t="str">
            <v>HT-4990-K70A80A</v>
          </cell>
          <cell r="C3051" t="str">
            <v>UPGRADE</v>
          </cell>
          <cell r="D3051" t="str">
            <v>VKx70/1 -&gt; VKx80 1CPU ｱｯﾌﾟｸﾞﾚｰﾄﾞ</v>
          </cell>
          <cell r="E3051" t="str">
            <v>－</v>
          </cell>
          <cell r="F3051" t="str">
            <v>－</v>
          </cell>
          <cell r="G3051" t="str">
            <v>－</v>
          </cell>
          <cell r="H3051" t="str">
            <v>－</v>
          </cell>
          <cell r="I3051">
            <v>323</v>
          </cell>
          <cell r="J3051" t="str">
            <v>－</v>
          </cell>
          <cell r="K3051">
            <v>1110</v>
          </cell>
        </row>
        <row r="3052">
          <cell r="B3052" t="str">
            <v>HT-4990-K10U80B</v>
          </cell>
          <cell r="C3052" t="str">
            <v>UPGRADE</v>
          </cell>
          <cell r="D3052" t="str">
            <v>VKx10 -&gt; VKx80 2CPU ｱｯﾌﾟｸﾞﾚｰﾄﾞ</v>
          </cell>
          <cell r="E3052" t="str">
            <v>－</v>
          </cell>
          <cell r="F3052" t="str">
            <v>－</v>
          </cell>
          <cell r="G3052" t="str">
            <v>－</v>
          </cell>
          <cell r="H3052" t="str">
            <v>－</v>
          </cell>
          <cell r="I3052">
            <v>323</v>
          </cell>
          <cell r="J3052" t="str">
            <v>－</v>
          </cell>
          <cell r="K3052">
            <v>5512</v>
          </cell>
        </row>
        <row r="3053">
          <cell r="B3053" t="str">
            <v>HT-4990-K20U80B</v>
          </cell>
          <cell r="C3053" t="str">
            <v>UPGRADE</v>
          </cell>
          <cell r="D3053" t="str">
            <v>VKx20 -&gt; VKx80 2CPU ｱｯﾌﾟｸﾞﾚｰﾄﾞ</v>
          </cell>
          <cell r="E3053" t="str">
            <v>－</v>
          </cell>
          <cell r="F3053" t="str">
            <v>－</v>
          </cell>
          <cell r="G3053" t="str">
            <v>－</v>
          </cell>
          <cell r="H3053" t="str">
            <v>－</v>
          </cell>
          <cell r="I3053">
            <v>323</v>
          </cell>
          <cell r="J3053" t="str">
            <v>－</v>
          </cell>
          <cell r="K3053">
            <v>5280</v>
          </cell>
        </row>
        <row r="3054">
          <cell r="B3054" t="str">
            <v>HT-4990-K30U80B</v>
          </cell>
          <cell r="C3054" t="str">
            <v>UPGRADE</v>
          </cell>
          <cell r="D3054" t="str">
            <v>VKx30 -&gt; VKx80 2CPU ｱｯﾌﾟｸﾞﾚｰﾄﾞ</v>
          </cell>
          <cell r="E3054" t="str">
            <v>－</v>
          </cell>
          <cell r="F3054" t="str">
            <v>－</v>
          </cell>
          <cell r="G3054" t="str">
            <v>－</v>
          </cell>
          <cell r="H3054" t="str">
            <v>－</v>
          </cell>
          <cell r="I3054">
            <v>323</v>
          </cell>
          <cell r="J3054" t="str">
            <v>－</v>
          </cell>
          <cell r="K3054">
            <v>4436</v>
          </cell>
        </row>
        <row r="3055">
          <cell r="B3055" t="str">
            <v>HT-4990-K50A80B</v>
          </cell>
          <cell r="C3055" t="str">
            <v>UPGRADE</v>
          </cell>
          <cell r="D3055" t="str">
            <v>VKx50/1 -&gt; VKx80 2CPU ｱｯﾌﾟｸﾞﾚｰﾄﾞ</v>
          </cell>
          <cell r="E3055" t="str">
            <v>－</v>
          </cell>
          <cell r="F3055" t="str">
            <v>－</v>
          </cell>
          <cell r="G3055" t="str">
            <v>－</v>
          </cell>
          <cell r="H3055" t="str">
            <v>－</v>
          </cell>
          <cell r="I3055">
            <v>323</v>
          </cell>
          <cell r="J3055" t="str">
            <v>－</v>
          </cell>
          <cell r="K3055">
            <v>4436</v>
          </cell>
        </row>
        <row r="3056">
          <cell r="B3056" t="str">
            <v>HT-4990-K50B80B</v>
          </cell>
          <cell r="C3056" t="str">
            <v>UPGRADE</v>
          </cell>
          <cell r="D3056" t="str">
            <v>VKx50/2 -&gt; VKx80 2CPU ｱｯﾌﾟｸﾞﾚｰﾄﾞ</v>
          </cell>
          <cell r="E3056" t="str">
            <v>－</v>
          </cell>
          <cell r="F3056" t="str">
            <v>－</v>
          </cell>
          <cell r="G3056" t="str">
            <v>－</v>
          </cell>
          <cell r="H3056" t="str">
            <v>－</v>
          </cell>
          <cell r="I3056">
            <v>323</v>
          </cell>
          <cell r="J3056" t="str">
            <v>－</v>
          </cell>
          <cell r="K3056">
            <v>3328</v>
          </cell>
        </row>
        <row r="3057">
          <cell r="B3057" t="str">
            <v>HT-4990-K60B80B</v>
          </cell>
          <cell r="C3057" t="str">
            <v>UPGRADE</v>
          </cell>
          <cell r="D3057" t="str">
            <v>VKx60/2 -&gt; VKx80 2CPU ｱｯﾌﾟｸﾞﾚｰﾄﾞ</v>
          </cell>
          <cell r="E3057" t="str">
            <v>－</v>
          </cell>
          <cell r="F3057" t="str">
            <v>－</v>
          </cell>
          <cell r="G3057" t="str">
            <v>－</v>
          </cell>
          <cell r="H3057" t="str">
            <v>－</v>
          </cell>
          <cell r="I3057">
            <v>323</v>
          </cell>
          <cell r="J3057" t="str">
            <v>－</v>
          </cell>
          <cell r="K3057">
            <v>2559</v>
          </cell>
        </row>
        <row r="3058">
          <cell r="B3058" t="str">
            <v>HT-4990-K70A80B</v>
          </cell>
          <cell r="C3058" t="str">
            <v>UPGRADE</v>
          </cell>
          <cell r="D3058" t="str">
            <v>VKx70/1 -&gt; VKx80 2CPU ｱｯﾌﾟｸﾞﾚｰﾄﾞ</v>
          </cell>
          <cell r="E3058" t="str">
            <v>－</v>
          </cell>
          <cell r="F3058" t="str">
            <v>－</v>
          </cell>
          <cell r="G3058" t="str">
            <v>－</v>
          </cell>
          <cell r="H3058" t="str">
            <v>－</v>
          </cell>
          <cell r="I3058">
            <v>323</v>
          </cell>
          <cell r="J3058" t="str">
            <v>－</v>
          </cell>
          <cell r="K3058">
            <v>3328</v>
          </cell>
        </row>
        <row r="3059">
          <cell r="B3059" t="str">
            <v>HT-4990-K70B80B</v>
          </cell>
          <cell r="C3059" t="str">
            <v>UPGRADE</v>
          </cell>
          <cell r="D3059" t="str">
            <v>VKx70/2 -&gt; VKx80 2CPU ｱｯﾌﾟｸﾞﾚｰﾄﾞ</v>
          </cell>
          <cell r="E3059" t="str">
            <v>－</v>
          </cell>
          <cell r="F3059" t="str">
            <v>－</v>
          </cell>
          <cell r="G3059" t="str">
            <v>－</v>
          </cell>
          <cell r="H3059" t="str">
            <v>－</v>
          </cell>
          <cell r="I3059">
            <v>323</v>
          </cell>
          <cell r="J3059" t="str">
            <v>－</v>
          </cell>
          <cell r="K3059">
            <v>1622</v>
          </cell>
        </row>
        <row r="3060">
          <cell r="B3060" t="str">
            <v>HT-4990-K80A80B</v>
          </cell>
          <cell r="C3060" t="str">
            <v>UPGRADE</v>
          </cell>
          <cell r="D3060" t="str">
            <v>VKx80/1 -&gt; VKx80 2CPU ｱｯﾌﾟｸﾞﾚｰﾄﾞ</v>
          </cell>
          <cell r="E3060" t="str">
            <v>－</v>
          </cell>
          <cell r="F3060" t="str">
            <v>－</v>
          </cell>
          <cell r="G3060" t="str">
            <v>－</v>
          </cell>
          <cell r="H3060" t="str">
            <v>－</v>
          </cell>
          <cell r="I3060">
            <v>323</v>
          </cell>
          <cell r="J3060" t="str">
            <v>－</v>
          </cell>
          <cell r="K3060">
            <v>2217</v>
          </cell>
        </row>
        <row r="3061">
          <cell r="B3061" t="str">
            <v>HT-4990-MUXS1</v>
          </cell>
          <cell r="C3061" t="str">
            <v>FC-SCSIﾏﾙﾁﾌﾟﾚｸｻ(ｽﾀﾝﾄﾞｱﾛﾝ)</v>
          </cell>
          <cell r="D3061" t="str">
            <v>SCSI⇔FC変換,FCｱﾀﾞﾌﾟﾀ×最大2枚/SCSIｱﾀﾞﾌﾟﾀ×最大４枚搭載可</v>
          </cell>
          <cell r="E3061" t="str">
            <v>－</v>
          </cell>
          <cell r="F3061" t="str">
            <v>－</v>
          </cell>
          <cell r="G3061" t="str">
            <v>－</v>
          </cell>
          <cell r="H3061" t="str">
            <v>－</v>
          </cell>
          <cell r="I3061">
            <v>323</v>
          </cell>
          <cell r="J3061" t="str">
            <v>－</v>
          </cell>
          <cell r="K3061">
            <v>2782</v>
          </cell>
        </row>
        <row r="3062">
          <cell r="B3062" t="str">
            <v>HT-4990-MUXR1</v>
          </cell>
          <cell r="C3062" t="str">
            <v>FC-SCSIﾏﾙﾁﾌﾟﾚｸｻ(ﾗｯｸﾏｳﾝﾄ)</v>
          </cell>
          <cell r="D3062" t="str">
            <v>SCSI⇔FC変換,FCｱﾀﾞﾌﾟﾀ×最大2枚/SCSIｱﾀﾞﾌﾟﾀ×最大４枚搭載可</v>
          </cell>
          <cell r="E3062" t="str">
            <v>－</v>
          </cell>
          <cell r="F3062" t="str">
            <v>－</v>
          </cell>
          <cell r="G3062" t="str">
            <v>－</v>
          </cell>
          <cell r="H3062" t="str">
            <v>－</v>
          </cell>
          <cell r="I3062">
            <v>323</v>
          </cell>
          <cell r="J3062" t="str">
            <v>－</v>
          </cell>
          <cell r="K3062">
            <v>2782</v>
          </cell>
        </row>
        <row r="3063">
          <cell r="B3063" t="str">
            <v>HT-F4990-FCA1</v>
          </cell>
          <cell r="C3063" t="str">
            <v>SCSI-MUX FCｱﾀﾞﾌﾟﾀ</v>
          </cell>
          <cell r="E3063" t="str">
            <v>－</v>
          </cell>
          <cell r="F3063" t="str">
            <v>－</v>
          </cell>
          <cell r="G3063" t="str">
            <v>－</v>
          </cell>
          <cell r="H3063" t="str">
            <v>－</v>
          </cell>
          <cell r="I3063">
            <v>323</v>
          </cell>
          <cell r="J3063" t="str">
            <v>－</v>
          </cell>
          <cell r="K3063">
            <v>683</v>
          </cell>
        </row>
        <row r="3064">
          <cell r="B3064" t="str">
            <v>HT-F4990-SCA1</v>
          </cell>
          <cell r="C3064" t="str">
            <v>SCSI-MUX SCSIｱﾀﾞﾌﾟﾀ</v>
          </cell>
          <cell r="D3064" t="str">
            <v>FWD</v>
          </cell>
          <cell r="E3064" t="str">
            <v>－</v>
          </cell>
          <cell r="F3064" t="str">
            <v>－</v>
          </cell>
          <cell r="G3064" t="str">
            <v>－</v>
          </cell>
          <cell r="H3064" t="str">
            <v>－</v>
          </cell>
          <cell r="I3064">
            <v>323</v>
          </cell>
          <cell r="J3064" t="str">
            <v>－</v>
          </cell>
          <cell r="K3064">
            <v>232</v>
          </cell>
        </row>
        <row r="3065">
          <cell r="B3065" t="str">
            <v>HT-4698-RU2</v>
          </cell>
          <cell r="C3065" t="str">
            <v>ﾘﾑｰﾊﾞﾌﾞﾙ･ｽﾄﾚｰｼﾞ/ﾗｯｷﾝｸﾞﾕﾆｯﾄ2U</v>
          </cell>
          <cell r="D3065" t="str">
            <v>2EIA,ﾊｰﾌﾊｲﾄ･ﾃﾞﾊﾞｲｽ最大2台</v>
          </cell>
          <cell r="E3065" t="str">
            <v>－</v>
          </cell>
          <cell r="F3065" t="str">
            <v>－</v>
          </cell>
          <cell r="G3065" t="str">
            <v>－</v>
          </cell>
          <cell r="H3065" t="str">
            <v>－</v>
          </cell>
          <cell r="I3065">
            <v>323</v>
          </cell>
          <cell r="J3065" t="str">
            <v>－</v>
          </cell>
          <cell r="K3065">
            <v>60</v>
          </cell>
        </row>
        <row r="3066">
          <cell r="B3066" t="str">
            <v>HT-4698-RU3A</v>
          </cell>
          <cell r="C3066" t="str">
            <v>ﾘﾑｰﾊﾞﾌﾞﾙ･ｽﾄﾚｰｼﾞ/ﾗｯｷﾝｸﾞﾕﾆｯﾄ3U</v>
          </cell>
          <cell r="D3066" t="str">
            <v>3EIA,ﾊｰﾌﾊｲﾄ･ﾃﾞﾊﾞｲｽ最大4台，ﾌﾙﾊｲﾄﾃﾞﾊﾞｲｽ最大2台</v>
          </cell>
          <cell r="E3066" t="str">
            <v>－</v>
          </cell>
          <cell r="F3066" t="str">
            <v>－</v>
          </cell>
          <cell r="G3066" t="str">
            <v>－</v>
          </cell>
          <cell r="H3066" t="str">
            <v>－</v>
          </cell>
          <cell r="I3066">
            <v>323</v>
          </cell>
          <cell r="J3066" t="str">
            <v>－</v>
          </cell>
          <cell r="K3066">
            <v>60</v>
          </cell>
        </row>
        <row r="3067">
          <cell r="B3067" t="str">
            <v>HT-F4698-HD4</v>
          </cell>
          <cell r="C3067" t="str">
            <v>ﾘﾑｰﾊﾞﾌﾞﾙ･ｽﾄﾚｰｼﾞ/HDDﾓｼﾞｭｰﾙ</v>
          </cell>
          <cell r="D3067" t="str">
            <v>4GB,FWD</v>
          </cell>
          <cell r="E3067" t="str">
            <v>－</v>
          </cell>
          <cell r="F3067" t="str">
            <v>－</v>
          </cell>
          <cell r="G3067" t="str">
            <v>－</v>
          </cell>
          <cell r="H3067" t="str">
            <v>－</v>
          </cell>
          <cell r="I3067">
            <v>323</v>
          </cell>
          <cell r="J3067" t="str">
            <v>－</v>
          </cell>
          <cell r="K3067">
            <v>311</v>
          </cell>
        </row>
        <row r="3068">
          <cell r="B3068" t="str">
            <v>HT-F4698-HD9</v>
          </cell>
          <cell r="C3068" t="str">
            <v>ﾘﾑｰﾊﾞﾌﾞﾙ･ｽﾄﾚｰｼﾞ/HDDﾓｼﾞｭｰﾙ</v>
          </cell>
          <cell r="D3068" t="str">
            <v>9GB,FWD</v>
          </cell>
          <cell r="E3068" t="str">
            <v>－</v>
          </cell>
          <cell r="F3068" t="str">
            <v>－</v>
          </cell>
          <cell r="G3068" t="str">
            <v>－</v>
          </cell>
          <cell r="H3068" t="str">
            <v>－</v>
          </cell>
          <cell r="I3068">
            <v>323</v>
          </cell>
          <cell r="J3068" t="str">
            <v>－</v>
          </cell>
          <cell r="K3068">
            <v>480</v>
          </cell>
        </row>
        <row r="3069">
          <cell r="B3069" t="str">
            <v>HT-F4698-D3</v>
          </cell>
          <cell r="C3069" t="str">
            <v>ﾘﾑｰﾊﾞﾌﾞﾙ･ｽﾄﾚｰｼﾞ/DATﾓｼﾞｭｰﾙ</v>
          </cell>
          <cell r="D3069" t="str">
            <v>DDS-3,SE</v>
          </cell>
          <cell r="E3069" t="str">
            <v>－</v>
          </cell>
          <cell r="F3069" t="str">
            <v>－</v>
          </cell>
          <cell r="G3069" t="str">
            <v>－</v>
          </cell>
          <cell r="H3069" t="str">
            <v>－</v>
          </cell>
          <cell r="I3069">
            <v>323</v>
          </cell>
          <cell r="J3069" t="str">
            <v>－</v>
          </cell>
          <cell r="K3069">
            <v>466</v>
          </cell>
        </row>
        <row r="3070">
          <cell r="B3070" t="str">
            <v>HT-F4698-CD1</v>
          </cell>
          <cell r="C3070" t="str">
            <v>ﾘﾑｰﾊﾞﾌﾞﾙ･ｽﾄﾚｰｼﾞ/CDROMﾓｼﾞｭｰﾙ</v>
          </cell>
          <cell r="D3070" t="str">
            <v>x12倍速,SE</v>
          </cell>
          <cell r="E3070" t="str">
            <v>－</v>
          </cell>
          <cell r="F3070" t="str">
            <v>－</v>
          </cell>
          <cell r="G3070" t="str">
            <v>－</v>
          </cell>
          <cell r="H3070" t="str">
            <v>－</v>
          </cell>
          <cell r="I3070">
            <v>323</v>
          </cell>
          <cell r="J3070" t="str">
            <v>－</v>
          </cell>
          <cell r="K3070">
            <v>100</v>
          </cell>
        </row>
        <row r="3071">
          <cell r="B3071" t="str">
            <v>HT-F4098-JDH32</v>
          </cell>
          <cell r="C3071" t="str">
            <v>ﾏｽ･ｽﾄﾚｰｼﾞ･ｼｽﾃﾑ/HDDﾓｼﾞｭｰﾙ</v>
          </cell>
          <cell r="D3071" t="str">
            <v>9GB,FWD,LP</v>
          </cell>
          <cell r="E3071" t="str">
            <v>－</v>
          </cell>
          <cell r="F3071" t="str">
            <v>－</v>
          </cell>
          <cell r="G3071" t="str">
            <v>－</v>
          </cell>
          <cell r="H3071" t="str">
            <v>－</v>
          </cell>
          <cell r="I3071">
            <v>323</v>
          </cell>
          <cell r="J3071" t="str">
            <v>－</v>
          </cell>
          <cell r="K3071">
            <v>399</v>
          </cell>
        </row>
        <row r="3072">
          <cell r="B3072" t="str">
            <v>HT-4955-63E</v>
          </cell>
          <cell r="C3072" t="str">
            <v>CABLE</v>
          </cell>
          <cell r="D3072" t="str">
            <v>PC-DC3576用ﾃﾞﾝｹﾞﾝｹｰﾌﾞﾙ</v>
          </cell>
          <cell r="E3072" t="str">
            <v>－</v>
          </cell>
          <cell r="F3072" t="str">
            <v>－</v>
          </cell>
          <cell r="G3072" t="str">
            <v>－</v>
          </cell>
          <cell r="H3072" t="str">
            <v>－</v>
          </cell>
          <cell r="I3072">
            <v>357</v>
          </cell>
          <cell r="J3072" t="str">
            <v>－</v>
          </cell>
          <cell r="K3072">
            <v>2</v>
          </cell>
        </row>
        <row r="3073">
          <cell r="B3073" t="str">
            <v>HT-4990-MUX05</v>
          </cell>
          <cell r="C3073" t="str">
            <v>RS232Cｹｰﾌﾞﾙ</v>
          </cell>
          <cell r="D3073" t="str">
            <v>VKｸﾗｽﾖｳ RJ45 to HP-DB25 ｺﾝﾊﾞｰﾀｹｰﾌﾞﾙ</v>
          </cell>
          <cell r="E3073" t="str">
            <v>－</v>
          </cell>
          <cell r="F3073" t="str">
            <v>－</v>
          </cell>
          <cell r="G3073" t="str">
            <v>－</v>
          </cell>
          <cell r="H3073" t="str">
            <v>－</v>
          </cell>
          <cell r="I3073">
            <v>323</v>
          </cell>
          <cell r="J3073" t="str">
            <v>－</v>
          </cell>
          <cell r="K3073">
            <v>5.2</v>
          </cell>
        </row>
        <row r="3074">
          <cell r="B3074" t="str">
            <v>HT-4990-R10U36</v>
          </cell>
          <cell r="C3074" t="str">
            <v>UPGRADE</v>
          </cell>
          <cell r="D3074" t="str">
            <v>VR100-&gt;VR360(1CPU)ｱｯﾌﾟｸﾞﾚｰﾄﾞ</v>
          </cell>
          <cell r="E3074" t="str">
            <v>－</v>
          </cell>
          <cell r="F3074" t="str">
            <v>－</v>
          </cell>
          <cell r="G3074" t="str">
            <v>－</v>
          </cell>
          <cell r="H3074" t="str">
            <v>－</v>
          </cell>
          <cell r="I3074">
            <v>323</v>
          </cell>
          <cell r="J3074" t="str">
            <v>－</v>
          </cell>
          <cell r="K3074">
            <v>4448</v>
          </cell>
        </row>
        <row r="3075">
          <cell r="B3075" t="str">
            <v>HT-4990-R20U36</v>
          </cell>
          <cell r="C3075" t="str">
            <v>UPGRADE</v>
          </cell>
          <cell r="D3075" t="str">
            <v>VR200-&gt;VR360(1CPU)ｱｯﾌﾟｸﾞﾚｰﾄﾞ</v>
          </cell>
          <cell r="E3075" t="str">
            <v>－</v>
          </cell>
          <cell r="F3075" t="str">
            <v>－</v>
          </cell>
          <cell r="G3075" t="str">
            <v>－</v>
          </cell>
          <cell r="H3075" t="str">
            <v>－</v>
          </cell>
          <cell r="I3075">
            <v>323</v>
          </cell>
          <cell r="J3075" t="str">
            <v>－</v>
          </cell>
          <cell r="K3075">
            <v>3889</v>
          </cell>
        </row>
        <row r="3076">
          <cell r="B3076" t="str">
            <v>HT-4990-R21U36</v>
          </cell>
          <cell r="C3076" t="str">
            <v>UPGRADE</v>
          </cell>
          <cell r="D3076" t="str">
            <v>VR210-&gt;VR360(1CPU)ｱｯﾌﾟｸﾞﾚｰﾄﾞ</v>
          </cell>
          <cell r="E3076" t="str">
            <v>－</v>
          </cell>
          <cell r="F3076" t="str">
            <v>－</v>
          </cell>
          <cell r="G3076" t="str">
            <v>－</v>
          </cell>
          <cell r="H3076" t="str">
            <v>－</v>
          </cell>
          <cell r="I3076">
            <v>323</v>
          </cell>
          <cell r="J3076" t="str">
            <v>－</v>
          </cell>
          <cell r="K3076">
            <v>3331</v>
          </cell>
        </row>
        <row r="3077">
          <cell r="B3077" t="str">
            <v>HT-4990-R22U36</v>
          </cell>
          <cell r="C3077" t="str">
            <v>UPGRADE</v>
          </cell>
          <cell r="D3077" t="str">
            <v>VR220-&gt;VR360(1CPU)ｱｯﾌﾟｸﾞﾚｰﾄﾞ</v>
          </cell>
          <cell r="E3077" t="str">
            <v>－</v>
          </cell>
          <cell r="F3077" t="str">
            <v>－</v>
          </cell>
          <cell r="G3077" t="str">
            <v>－</v>
          </cell>
          <cell r="H3077" t="str">
            <v>－</v>
          </cell>
          <cell r="I3077">
            <v>323</v>
          </cell>
          <cell r="J3077" t="str">
            <v>－</v>
          </cell>
          <cell r="K3077">
            <v>1472</v>
          </cell>
        </row>
        <row r="3078">
          <cell r="B3078" t="str">
            <v>HT-4990-R25U36</v>
          </cell>
          <cell r="C3078" t="str">
            <v>UPGRADE</v>
          </cell>
          <cell r="D3078" t="str">
            <v>VR250-&gt;VR360(1CPU)ｱｯﾌﾟｸﾞﾚｰﾄﾞ</v>
          </cell>
          <cell r="E3078" t="str">
            <v>－</v>
          </cell>
          <cell r="F3078" t="str">
            <v>－</v>
          </cell>
          <cell r="G3078" t="str">
            <v>－</v>
          </cell>
          <cell r="H3078" t="str">
            <v>－</v>
          </cell>
          <cell r="I3078">
            <v>323</v>
          </cell>
          <cell r="J3078" t="str">
            <v>－</v>
          </cell>
          <cell r="K3078">
            <v>417</v>
          </cell>
        </row>
        <row r="3079">
          <cell r="B3079" t="str">
            <v>HT-4990-R26U36</v>
          </cell>
          <cell r="C3079" t="str">
            <v>UPGRADE</v>
          </cell>
          <cell r="D3079" t="str">
            <v>VR260-&gt;VR360(1CPU)ｱｯﾌﾟｸﾞﾚｰﾄﾞ</v>
          </cell>
          <cell r="E3079" t="str">
            <v>－</v>
          </cell>
          <cell r="F3079" t="str">
            <v>－</v>
          </cell>
          <cell r="G3079" t="str">
            <v>－</v>
          </cell>
          <cell r="H3079" t="str">
            <v>－</v>
          </cell>
          <cell r="I3079">
            <v>323</v>
          </cell>
          <cell r="J3079" t="str">
            <v>－</v>
          </cell>
          <cell r="K3079">
            <v>931</v>
          </cell>
        </row>
        <row r="3080">
          <cell r="B3080" t="str">
            <v>HT-4990-R36U37</v>
          </cell>
          <cell r="C3080" t="str">
            <v>UPGRADE</v>
          </cell>
          <cell r="D3080" t="str">
            <v>VR360-&gt;VR370(1CPU)ｱｯﾌﾟｸﾞﾚｰﾄﾞ</v>
          </cell>
          <cell r="E3080" t="str">
            <v>－</v>
          </cell>
          <cell r="F3080" t="str">
            <v>－</v>
          </cell>
          <cell r="G3080" t="str">
            <v>－</v>
          </cell>
          <cell r="H3080" t="str">
            <v>－</v>
          </cell>
          <cell r="I3080">
            <v>323</v>
          </cell>
          <cell r="J3080" t="str">
            <v>－</v>
          </cell>
          <cell r="K3080">
            <v>6018</v>
          </cell>
        </row>
        <row r="3081">
          <cell r="B3081" t="str">
            <v>HT-4990-R36U38</v>
          </cell>
          <cell r="C3081" t="str">
            <v>UPGRADE</v>
          </cell>
          <cell r="D3081" t="str">
            <v>VR360-&gt;VR380(1CPU)ｱｯﾌﾟｸﾞﾚｰﾄﾞ</v>
          </cell>
          <cell r="E3081" t="str">
            <v>－</v>
          </cell>
          <cell r="F3081" t="str">
            <v>－</v>
          </cell>
          <cell r="G3081" t="str">
            <v>－</v>
          </cell>
          <cell r="H3081" t="str">
            <v>－</v>
          </cell>
          <cell r="I3081">
            <v>323</v>
          </cell>
          <cell r="J3081" t="str">
            <v>－</v>
          </cell>
          <cell r="K3081">
            <v>9741</v>
          </cell>
        </row>
        <row r="3082">
          <cell r="B3082" t="str">
            <v>HT-4990-R36U46</v>
          </cell>
          <cell r="C3082" t="str">
            <v>UPGRADE</v>
          </cell>
          <cell r="D3082" t="str">
            <v>VR360-&gt;VR460(1CPU)ｱｯﾌﾟｸﾞﾚｰﾄﾞ</v>
          </cell>
          <cell r="E3082" t="str">
            <v>－</v>
          </cell>
          <cell r="F3082" t="str">
            <v>－</v>
          </cell>
          <cell r="G3082" t="str">
            <v>－</v>
          </cell>
          <cell r="H3082" t="str">
            <v>－</v>
          </cell>
          <cell r="I3082">
            <v>323</v>
          </cell>
          <cell r="J3082" t="str">
            <v>－</v>
          </cell>
          <cell r="K3082">
            <v>4839</v>
          </cell>
        </row>
        <row r="3083">
          <cell r="B3083" t="str">
            <v>HT-4990-R36U57</v>
          </cell>
          <cell r="C3083" t="str">
            <v>UPGRADE</v>
          </cell>
          <cell r="D3083" t="str">
            <v>VR360-&gt;VR570(1CPU)ｱｯﾌﾟｸﾞﾚｰﾄﾞ</v>
          </cell>
          <cell r="E3083" t="str">
            <v>－</v>
          </cell>
          <cell r="F3083" t="str">
            <v>－</v>
          </cell>
          <cell r="G3083" t="str">
            <v>－</v>
          </cell>
          <cell r="H3083" t="str">
            <v>－</v>
          </cell>
          <cell r="I3083">
            <v>323</v>
          </cell>
          <cell r="J3083" t="str">
            <v>－</v>
          </cell>
          <cell r="K3083">
            <v>9387</v>
          </cell>
        </row>
        <row r="3084">
          <cell r="B3084" t="str">
            <v>HT-4990-R36U58</v>
          </cell>
          <cell r="C3084" t="str">
            <v>UPGRADE</v>
          </cell>
          <cell r="D3084" t="str">
            <v>VR360-&gt;VR580(1CPU)ｱｯﾌﾟｸﾞﾚｰﾄﾞ</v>
          </cell>
          <cell r="E3084" t="str">
            <v>－</v>
          </cell>
          <cell r="F3084" t="str">
            <v>－</v>
          </cell>
          <cell r="G3084" t="str">
            <v>－</v>
          </cell>
          <cell r="H3084" t="str">
            <v>－</v>
          </cell>
          <cell r="I3084">
            <v>323</v>
          </cell>
          <cell r="J3084" t="str">
            <v>－</v>
          </cell>
          <cell r="K3084">
            <v>12364</v>
          </cell>
        </row>
        <row r="3085">
          <cell r="B3085" t="str">
            <v>HT-F4990-RMCN</v>
          </cell>
          <cell r="C3085" t="str">
            <v>ﾗｯｸﾏｳﾝﾄｷｯﾄ</v>
          </cell>
          <cell r="D3085" t="str">
            <v>ｺﾝｿｰﾙﾗｯｸﾏｳﾝﾄｷｯﾄ</v>
          </cell>
          <cell r="E3085" t="str">
            <v>－</v>
          </cell>
          <cell r="F3085" t="str">
            <v>－</v>
          </cell>
          <cell r="G3085" t="str">
            <v>－</v>
          </cell>
          <cell r="H3085" t="str">
            <v>－</v>
          </cell>
          <cell r="I3085">
            <v>323</v>
          </cell>
          <cell r="J3085" t="str">
            <v>－</v>
          </cell>
          <cell r="K3085">
            <v>100</v>
          </cell>
        </row>
        <row r="3086">
          <cell r="B3086" t="str">
            <v>RT-31EC2-114</v>
          </cell>
          <cell r="C3086" t="str">
            <v>ATM(HSC)ﾄﾞﾗｲﾊﾞ (HP-UX11.0,10.20～)</v>
          </cell>
          <cell r="D3086" t="str">
            <v>ATM(HSC)ﾄﾞﾗｲﾊﾞ､HP-UX10.20/11.0 CD-ROM使用権，Tier1使用権</v>
          </cell>
          <cell r="E3086" t="str">
            <v>－</v>
          </cell>
          <cell r="F3086" t="str">
            <v>－</v>
          </cell>
          <cell r="G3086" t="str">
            <v>－</v>
          </cell>
          <cell r="H3086" t="str">
            <v>－</v>
          </cell>
          <cell r="I3086">
            <v>323</v>
          </cell>
          <cell r="J3086" t="str">
            <v>－</v>
          </cell>
          <cell r="K3086">
            <v>51</v>
          </cell>
        </row>
        <row r="3087">
          <cell r="B3087" t="str">
            <v>RT-31E11-114</v>
          </cell>
          <cell r="C3087" t="str">
            <v>ATM(HSC)ﾄﾞﾗｲﾊﾞ (HP-UX11.0,10.20～)</v>
          </cell>
          <cell r="D3087" t="str">
            <v>ATM(HSC)ﾄﾞﾗｲﾊﾞ､HP-UX10.20/11.0 CD-ROM使用権,WS使用権</v>
          </cell>
          <cell r="E3087" t="str">
            <v>－</v>
          </cell>
          <cell r="F3087" t="str">
            <v>－</v>
          </cell>
          <cell r="G3087" t="str">
            <v>－</v>
          </cell>
          <cell r="H3087" t="str">
            <v>－</v>
          </cell>
          <cell r="I3087">
            <v>323</v>
          </cell>
          <cell r="J3087" t="str">
            <v>－</v>
          </cell>
          <cell r="K3087">
            <v>51</v>
          </cell>
        </row>
        <row r="3088">
          <cell r="B3088" t="str">
            <v>HT-F3360-PC8</v>
          </cell>
          <cell r="C3088" t="str">
            <v>FDDI(PCI)ｱﾀﾞﾌﾟﾀ</v>
          </cell>
          <cell r="D3088" t="str">
            <v>FDDI (PCI)ｱﾀﾞﾌﾟﾀ</v>
          </cell>
          <cell r="E3088" t="str">
            <v>－</v>
          </cell>
          <cell r="F3088" t="str">
            <v>－</v>
          </cell>
          <cell r="G3088" t="str">
            <v>－</v>
          </cell>
          <cell r="H3088" t="str">
            <v>－</v>
          </cell>
          <cell r="I3088">
            <v>323</v>
          </cell>
          <cell r="J3088" t="str">
            <v>－</v>
          </cell>
          <cell r="K3088">
            <v>703</v>
          </cell>
        </row>
        <row r="3089">
          <cell r="B3089" t="str">
            <v>HT-F3360-PC9</v>
          </cell>
          <cell r="C3089" t="str">
            <v>1000Base-SX(PCI)ｱﾀﾞﾌﾟﾀ</v>
          </cell>
          <cell r="D3089" t="str">
            <v>1000Base-SX(PCI)ｱﾀﾞﾌﾟﾀ，</v>
          </cell>
          <cell r="E3089" t="str">
            <v>－</v>
          </cell>
          <cell r="F3089" t="str">
            <v>－</v>
          </cell>
          <cell r="G3089" t="str">
            <v>－</v>
          </cell>
          <cell r="H3089" t="str">
            <v>－</v>
          </cell>
          <cell r="I3089">
            <v>323</v>
          </cell>
          <cell r="J3089" t="str">
            <v>－</v>
          </cell>
          <cell r="K3089">
            <v>354</v>
          </cell>
        </row>
        <row r="3090">
          <cell r="B3090" t="str">
            <v>HT-F3360-HSC09T</v>
          </cell>
          <cell r="C3090" t="str">
            <v>100Base-TX(HSC)ｱﾀﾞﾌﾟﾀ</v>
          </cell>
          <cell r="D3090" t="str">
            <v>100Base-TX(HSC)ｱﾀﾞﾌﾟﾀ､ﾄﾞﾗｲﾊﾞ/Tier3使用権,VT600/800用</v>
          </cell>
          <cell r="E3090" t="str">
            <v>－</v>
          </cell>
          <cell r="F3090" t="str">
            <v>－</v>
          </cell>
          <cell r="G3090" t="str">
            <v>－</v>
          </cell>
          <cell r="H3090" t="str">
            <v>－</v>
          </cell>
          <cell r="I3090">
            <v>323</v>
          </cell>
          <cell r="J3090" t="str">
            <v>－</v>
          </cell>
          <cell r="K3090">
            <v>163</v>
          </cell>
        </row>
        <row r="3091">
          <cell r="B3091" t="str">
            <v>HT-F3360-HSC13</v>
          </cell>
          <cell r="C3091" t="str">
            <v>1000Base-SX(HSC)ｱﾀﾞﾌﾟﾀ</v>
          </cell>
          <cell r="D3091" t="str">
            <v>1000Base-SX(HSC)ｱﾀﾞﾌﾟﾀ､ﾄﾞﾗｲﾊﾞ/Tier1使用権,VR用,ﾏﾆｭｱﾙ</v>
          </cell>
          <cell r="E3091" t="str">
            <v>－</v>
          </cell>
          <cell r="F3091" t="str">
            <v>－</v>
          </cell>
          <cell r="G3091" t="str">
            <v>－</v>
          </cell>
          <cell r="H3091" t="str">
            <v>－</v>
          </cell>
          <cell r="I3091">
            <v>323</v>
          </cell>
          <cell r="J3091" t="str">
            <v>－</v>
          </cell>
          <cell r="K3091">
            <v>506</v>
          </cell>
        </row>
        <row r="3092">
          <cell r="B3092" t="str">
            <v>HT-F3360-HSC14</v>
          </cell>
          <cell r="C3092" t="str">
            <v>1000Base-SX(HSC)ｱﾀﾞﾌﾟﾀ</v>
          </cell>
          <cell r="D3092" t="str">
            <v>1000Base-SX(HSC)ｱﾀﾞﾌﾟﾀ､ﾄﾞﾗｲﾊﾞ/Tier1使用権,VK用,ﾏﾆｭｱﾙ</v>
          </cell>
          <cell r="E3092" t="str">
            <v>－</v>
          </cell>
          <cell r="F3092" t="str">
            <v>－</v>
          </cell>
          <cell r="G3092" t="str">
            <v>－</v>
          </cell>
          <cell r="H3092" t="str">
            <v>－</v>
          </cell>
          <cell r="I3092">
            <v>323</v>
          </cell>
          <cell r="J3092" t="str">
            <v>－</v>
          </cell>
          <cell r="K3092">
            <v>486</v>
          </cell>
        </row>
        <row r="3093">
          <cell r="B3093" t="str">
            <v>RT-31FC2-15CK</v>
          </cell>
          <cell r="C3093" t="str">
            <v>FDDI(PCI)ｱﾀﾞﾌﾟﾀ使用権 (VC)</v>
          </cell>
          <cell r="D3093" t="str">
            <v>FDDI(PCI)ﾄﾞﾗｲﾊﾞ/Tier3使用権,ﾏﾆｭｱﾙ</v>
          </cell>
          <cell r="E3093" t="str">
            <v>－</v>
          </cell>
          <cell r="F3093" t="str">
            <v>－</v>
          </cell>
          <cell r="G3093" t="str">
            <v>－</v>
          </cell>
          <cell r="H3093" t="str">
            <v>－</v>
          </cell>
          <cell r="I3093">
            <v>323</v>
          </cell>
          <cell r="J3093" t="str">
            <v>－</v>
          </cell>
          <cell r="K3093">
            <v>75.400000000000006</v>
          </cell>
        </row>
        <row r="3094">
          <cell r="B3094" t="str">
            <v>RT-31E11-15DD</v>
          </cell>
          <cell r="C3094" t="str">
            <v>1000Base-SX(PCI)ｱﾀﾞﾌﾟﾀ使用権 (WS)</v>
          </cell>
          <cell r="D3094" t="str">
            <v>1000Base-SX(PCI)ﾄﾞﾗｲﾊﾞ/WS使用権,ﾏﾆｭｱﾙ</v>
          </cell>
          <cell r="E3094" t="str">
            <v>－</v>
          </cell>
          <cell r="F3094" t="str">
            <v>－</v>
          </cell>
          <cell r="G3094" t="str">
            <v>－</v>
          </cell>
          <cell r="H3094" t="str">
            <v>－</v>
          </cell>
          <cell r="I3094">
            <v>323</v>
          </cell>
          <cell r="J3094" t="str">
            <v>－</v>
          </cell>
          <cell r="K3094">
            <v>45.4</v>
          </cell>
        </row>
        <row r="3095">
          <cell r="B3095" t="str">
            <v>RT-31EC2-15DE</v>
          </cell>
          <cell r="C3095" t="str">
            <v>1000Base-SX(PCI)ｱﾀﾞﾌﾟﾀ使用権 (VR)</v>
          </cell>
          <cell r="D3095" t="str">
            <v>1000Base-SX(PCI)ﾄﾞﾗｲﾊﾞ/Tier2ｱｯﾌﾟｸﾞﾚｰﾄﾞ使用権</v>
          </cell>
          <cell r="E3095" t="str">
            <v>－</v>
          </cell>
          <cell r="F3095" t="str">
            <v>－</v>
          </cell>
          <cell r="G3095" t="str">
            <v>－</v>
          </cell>
          <cell r="H3095" t="str">
            <v>－</v>
          </cell>
          <cell r="I3095">
            <v>323</v>
          </cell>
          <cell r="J3095" t="str">
            <v>－</v>
          </cell>
          <cell r="K3095">
            <v>42</v>
          </cell>
        </row>
        <row r="3096">
          <cell r="B3096" t="str">
            <v>RT-31FC2-15DK</v>
          </cell>
          <cell r="C3096" t="str">
            <v>1000Base-SX(PCI)ｱﾀﾞﾌﾟﾀ使用権 (VC)</v>
          </cell>
          <cell r="D3096" t="str">
            <v>1000Base-SX(PCI)ﾄﾞﾗｲﾊﾞ/Tier3使用権,ﾏﾆｭｱﾙ</v>
          </cell>
          <cell r="E3096" t="str">
            <v>－</v>
          </cell>
          <cell r="F3096" t="str">
            <v>－</v>
          </cell>
          <cell r="G3096" t="str">
            <v>－</v>
          </cell>
          <cell r="H3096" t="str">
            <v>－</v>
          </cell>
          <cell r="I3096">
            <v>323</v>
          </cell>
          <cell r="J3096" t="str">
            <v>－</v>
          </cell>
          <cell r="K3096">
            <v>42</v>
          </cell>
        </row>
        <row r="3097">
          <cell r="B3097" t="str">
            <v>HT-F3360-SH4</v>
          </cell>
          <cell r="C3097" t="str">
            <v>ﾅｲｿﾞｳﾃﾞｨｽｸ</v>
          </cell>
          <cell r="D3097" t="str">
            <v>ﾅｲｿﾞｳ4GB SE-SCSI HDD</v>
          </cell>
          <cell r="E3097" t="str">
            <v>－</v>
          </cell>
          <cell r="F3097" t="str">
            <v>－</v>
          </cell>
          <cell r="G3097" t="str">
            <v>－</v>
          </cell>
          <cell r="H3097" t="str">
            <v>－</v>
          </cell>
          <cell r="I3097">
            <v>323</v>
          </cell>
          <cell r="J3097" t="str">
            <v>－</v>
          </cell>
          <cell r="K3097">
            <v>223</v>
          </cell>
        </row>
        <row r="3098">
          <cell r="B3098" t="str">
            <v>HT-F3360-SH9</v>
          </cell>
          <cell r="C3098" t="str">
            <v>ﾅｲｿﾞｳﾃﾞｨｽｸ</v>
          </cell>
          <cell r="D3098" t="str">
            <v>ﾅｲｿﾞｳ9GB SE-SCSI HDD</v>
          </cell>
          <cell r="E3098" t="str">
            <v>－</v>
          </cell>
          <cell r="F3098" t="str">
            <v>－</v>
          </cell>
          <cell r="G3098" t="str">
            <v>－</v>
          </cell>
          <cell r="H3098" t="str">
            <v>－</v>
          </cell>
          <cell r="I3098">
            <v>323</v>
          </cell>
          <cell r="J3098" t="str">
            <v>－</v>
          </cell>
          <cell r="K3098">
            <v>387</v>
          </cell>
        </row>
        <row r="3099">
          <cell r="B3099" t="str">
            <v>HT-F3360-ARM02</v>
          </cell>
          <cell r="C3099" t="str">
            <v>ﾒﾓﾘ</v>
          </cell>
          <cell r="D3099" t="str">
            <v>A,Rﾖｳ 128MBﾒﾓﾘ</v>
          </cell>
          <cell r="E3099" t="str">
            <v>－</v>
          </cell>
          <cell r="F3099" t="str">
            <v>－</v>
          </cell>
          <cell r="G3099" t="str">
            <v>－</v>
          </cell>
          <cell r="H3099" t="str">
            <v>－</v>
          </cell>
          <cell r="I3099">
            <v>323</v>
          </cell>
          <cell r="J3099" t="str">
            <v>－</v>
          </cell>
          <cell r="K3099">
            <v>239</v>
          </cell>
        </row>
        <row r="3100">
          <cell r="B3100" t="str">
            <v>HT-F3360-ARM04</v>
          </cell>
          <cell r="C3100" t="str">
            <v>ﾒﾓﾘ</v>
          </cell>
          <cell r="D3100" t="str">
            <v>A,Rﾖｳ 256MBﾒﾓﾘ</v>
          </cell>
          <cell r="E3100" t="str">
            <v>－</v>
          </cell>
          <cell r="F3100" t="str">
            <v>－</v>
          </cell>
          <cell r="G3100" t="str">
            <v>－</v>
          </cell>
          <cell r="H3100" t="str">
            <v>－</v>
          </cell>
          <cell r="I3100">
            <v>323</v>
          </cell>
          <cell r="J3100" t="str">
            <v>－</v>
          </cell>
          <cell r="K3100">
            <v>580</v>
          </cell>
        </row>
        <row r="3101">
          <cell r="B3101" t="str">
            <v>HT-F3360-ARM05</v>
          </cell>
          <cell r="C3101" t="str">
            <v>ﾒﾓﾘ</v>
          </cell>
          <cell r="D3101" t="str">
            <v>A,Rﾖｳ 512MBﾒﾓﾘ</v>
          </cell>
          <cell r="E3101" t="str">
            <v>－</v>
          </cell>
          <cell r="F3101" t="str">
            <v>－</v>
          </cell>
          <cell r="G3101" t="str">
            <v>－</v>
          </cell>
          <cell r="H3101" t="str">
            <v>－</v>
          </cell>
          <cell r="I3101">
            <v>323</v>
          </cell>
          <cell r="J3101" t="str">
            <v>－</v>
          </cell>
          <cell r="K3101">
            <v>1450</v>
          </cell>
        </row>
        <row r="3102">
          <cell r="B3102" t="str">
            <v>HT-F3375-PCI</v>
          </cell>
          <cell r="C3102" t="str">
            <v>PCIｹｰｼﾞ</v>
          </cell>
          <cell r="D3102" t="str">
            <v>PCIｹｰｼﾞ</v>
          </cell>
          <cell r="E3102" t="str">
            <v>－</v>
          </cell>
          <cell r="F3102" t="str">
            <v>－</v>
          </cell>
          <cell r="G3102" t="str">
            <v>－</v>
          </cell>
          <cell r="H3102" t="str">
            <v>－</v>
          </cell>
          <cell r="I3102">
            <v>323</v>
          </cell>
          <cell r="J3102" t="str">
            <v>－</v>
          </cell>
          <cell r="K3102">
            <v>250</v>
          </cell>
        </row>
        <row r="3103">
          <cell r="B3103" t="str">
            <v>HT-F3375-PCIU</v>
          </cell>
          <cell r="C3103" t="str">
            <v>PCI拡張</v>
          </cell>
          <cell r="D3103" t="str">
            <v>PCI拡張ﾕﾆｯﾄ</v>
          </cell>
          <cell r="E3103" t="str">
            <v>－</v>
          </cell>
          <cell r="F3103" t="str">
            <v>－</v>
          </cell>
          <cell r="G3103" t="str">
            <v>－</v>
          </cell>
          <cell r="H3103" t="str">
            <v>－</v>
          </cell>
          <cell r="I3103">
            <v>323</v>
          </cell>
          <cell r="J3103" t="str">
            <v>－</v>
          </cell>
          <cell r="K3103">
            <v>750</v>
          </cell>
        </row>
        <row r="3104">
          <cell r="B3104" t="str">
            <v>HT-F3375-NHSC</v>
          </cell>
          <cell r="C3104" t="str">
            <v>HSC拡張</v>
          </cell>
          <cell r="D3104" t="str">
            <v>VT800ｺﾝﾊﾟｸﾄ構成用HSC拡張ﾕﾆｯﾄ(4ｽﾛｯﾄ拡張)</v>
          </cell>
          <cell r="E3104" t="str">
            <v>－</v>
          </cell>
          <cell r="F3104" t="str">
            <v>－</v>
          </cell>
          <cell r="G3104" t="str">
            <v>－</v>
          </cell>
          <cell r="H3104" t="str">
            <v>－</v>
          </cell>
          <cell r="I3104">
            <v>323</v>
          </cell>
          <cell r="J3104" t="str">
            <v>－</v>
          </cell>
          <cell r="K3104">
            <v>850</v>
          </cell>
        </row>
        <row r="3105">
          <cell r="B3105" t="str">
            <v>HT-F4990-RMAR</v>
          </cell>
          <cell r="C3105" t="str">
            <v>ﾗｯｸﾏｳﾝﾄｷｯﾄ</v>
          </cell>
          <cell r="D3105" t="str">
            <v>A,Rｸﾗｽﾖｳ ﾗｯｸﾏｳﾝﾄｷｯﾄ</v>
          </cell>
          <cell r="E3105" t="str">
            <v>－</v>
          </cell>
          <cell r="F3105" t="str">
            <v>－</v>
          </cell>
          <cell r="G3105" t="str">
            <v>－</v>
          </cell>
          <cell r="H3105" t="str">
            <v>－</v>
          </cell>
          <cell r="I3105">
            <v>323</v>
          </cell>
          <cell r="J3105" t="str">
            <v>－</v>
          </cell>
          <cell r="K3105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0CA3D-D7C0-4BDC-B551-CD31756B5259}">
  <sheetPr>
    <tabColor theme="4"/>
  </sheetPr>
  <dimension ref="B1:BL614"/>
  <sheetViews>
    <sheetView tabSelected="1" view="pageBreakPreview" topLeftCell="B1" zoomScaleNormal="100" zoomScaleSheetLayoutView="100" workbookViewId="0">
      <selection activeCell="C16" sqref="C16"/>
    </sheetView>
  </sheetViews>
  <sheetFormatPr defaultColWidth="9" defaultRowHeight="11.25" customHeight="1" x14ac:dyDescent="0.2"/>
  <cols>
    <col min="1" max="1" width="0.88671875" style="59" customWidth="1"/>
    <col min="2" max="2" width="10.109375" style="59" customWidth="1"/>
    <col min="3" max="3" width="32.21875" style="59" customWidth="1"/>
    <col min="4" max="4" width="8.44140625" style="59" bestFit="1" customWidth="1"/>
    <col min="5" max="8" width="4.109375" style="59" customWidth="1"/>
    <col min="9" max="9" width="4.21875" style="59" customWidth="1"/>
    <col min="10" max="60" width="4.109375" style="59" customWidth="1"/>
    <col min="61" max="16384" width="9" style="59"/>
  </cols>
  <sheetData>
    <row r="1" spans="2:64" s="1" customFormat="1" ht="9.9" customHeight="1" x14ac:dyDescent="0.2"/>
    <row r="2" spans="2:64" s="3" customFormat="1" ht="28.8" customHeight="1" x14ac:dyDescent="0.2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BA2" s="4"/>
      <c r="BB2" s="4"/>
      <c r="BD2" s="5"/>
      <c r="BE2" s="5"/>
      <c r="BF2" s="5"/>
      <c r="BH2" s="6"/>
    </row>
    <row r="3" spans="2:64" s="3" customFormat="1" ht="15" customHeight="1" thickBot="1" x14ac:dyDescent="0.25">
      <c r="B3" s="7"/>
      <c r="BA3" s="4"/>
      <c r="BB3" s="4"/>
      <c r="BD3" s="5"/>
      <c r="BE3" s="5"/>
      <c r="BF3" s="5"/>
      <c r="BH3" s="6"/>
    </row>
    <row r="4" spans="2:64" s="3" customFormat="1" ht="23.4" customHeight="1" thickBot="1" x14ac:dyDescent="0.25">
      <c r="B4" s="8" t="s">
        <v>1</v>
      </c>
      <c r="C4" s="9"/>
      <c r="D4" s="10"/>
      <c r="E4" s="11" t="s">
        <v>2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3"/>
      <c r="AZ4" s="4"/>
      <c r="BA4" s="4"/>
      <c r="BC4" s="5"/>
      <c r="BD4" s="5"/>
      <c r="BE4" s="5"/>
      <c r="BG4" s="6"/>
    </row>
    <row r="5" spans="2:64" s="3" customFormat="1" ht="28.2" customHeight="1" thickBot="1" x14ac:dyDescent="0.25">
      <c r="B5" s="14" t="s">
        <v>3</v>
      </c>
      <c r="C5" s="15" t="s">
        <v>4</v>
      </c>
      <c r="D5" s="16"/>
      <c r="E5" s="17" t="s">
        <v>3</v>
      </c>
      <c r="F5" s="18"/>
      <c r="G5" s="19"/>
      <c r="H5" s="20" t="s">
        <v>5</v>
      </c>
      <c r="I5" s="21"/>
      <c r="J5" s="21"/>
      <c r="K5" s="21"/>
      <c r="L5" s="21"/>
      <c r="M5" s="21"/>
      <c r="N5" s="20" t="s">
        <v>6</v>
      </c>
      <c r="O5" s="21"/>
      <c r="P5" s="22"/>
      <c r="Q5" s="17" t="s">
        <v>7</v>
      </c>
      <c r="R5" s="18"/>
      <c r="S5" s="18"/>
      <c r="T5" s="18"/>
      <c r="U5" s="19"/>
      <c r="V5" s="17" t="s">
        <v>8</v>
      </c>
      <c r="W5" s="18"/>
      <c r="X5" s="18"/>
      <c r="Y5" s="18"/>
      <c r="Z5" s="19"/>
      <c r="AA5" s="17" t="s">
        <v>9</v>
      </c>
      <c r="AB5" s="18"/>
      <c r="AC5" s="18"/>
      <c r="AD5" s="18"/>
      <c r="AE5" s="19"/>
      <c r="AF5" s="17" t="s">
        <v>10</v>
      </c>
      <c r="AG5" s="18"/>
      <c r="AH5" s="18"/>
      <c r="AI5" s="18"/>
      <c r="AJ5" s="19"/>
      <c r="AK5" s="17" t="s">
        <v>11</v>
      </c>
      <c r="AL5" s="18"/>
      <c r="AM5" s="18"/>
      <c r="AN5" s="18"/>
      <c r="AO5" s="19"/>
      <c r="BE5" s="4"/>
      <c r="BF5" s="4"/>
      <c r="BH5" s="5"/>
      <c r="BI5" s="5"/>
      <c r="BJ5" s="5"/>
      <c r="BL5" s="6"/>
    </row>
    <row r="6" spans="2:64" s="3" customFormat="1" ht="31.2" customHeight="1" thickBot="1" x14ac:dyDescent="0.25">
      <c r="B6" s="23"/>
      <c r="C6" s="24"/>
      <c r="D6" s="25"/>
      <c r="E6" s="26" t="str">
        <f>IFERROR(IF(B6="",_xlfn.XLOOKUP($H$6,$C$16:$C$614,$B$16:$B$614,"",0),VLOOKUP("*"&amp;$B$6,$B$16:$BH$614,1,0)),"")</f>
        <v/>
      </c>
      <c r="F6" s="27"/>
      <c r="G6" s="28"/>
      <c r="H6" s="29" t="str">
        <f>IF($C$6="",IF($B$6="","",VLOOKUP("*"&amp;$B$6,$B$16:$BH$614,2,0)),VLOOKUP("*"&amp;$C$6&amp;"*",$C$16:$BH$614,1,0))</f>
        <v/>
      </c>
      <c r="I6" s="30"/>
      <c r="J6" s="30"/>
      <c r="K6" s="30"/>
      <c r="L6" s="30"/>
      <c r="M6" s="30"/>
      <c r="N6" s="31" t="str">
        <f>IFERROR(VLOOKUP(E6,$B$12:$D$12,3,0),"")</f>
        <v/>
      </c>
      <c r="O6" s="32"/>
      <c r="P6" s="33"/>
      <c r="Q6" s="29" t="str">
        <f>_xlfn.XLOOKUP("1",$E$12:$BH$12,$E$10:$BH$10,"",0)</f>
        <v/>
      </c>
      <c r="R6" s="30"/>
      <c r="S6" s="30"/>
      <c r="T6" s="30" t="str">
        <f t="array" ref="T6">IFERROR(INDEX($E$12:$BH$12,MATCH("1",$E$12:$BH$12,0)+1),"")</f>
        <v/>
      </c>
      <c r="U6" s="34"/>
      <c r="V6" s="29" t="str">
        <f>_xlfn.XLOOKUP("2",$E$12:$BH$12,$E$10:$BH$10,"",0)</f>
        <v/>
      </c>
      <c r="W6" s="30"/>
      <c r="X6" s="30"/>
      <c r="Y6" s="30" t="str">
        <f t="array" ref="Y6">IFERROR(INDEX($E$12:$BH$12,MATCH("2",$E$12:$BH$12,0)+1),"")</f>
        <v/>
      </c>
      <c r="Z6" s="34"/>
      <c r="AA6" s="29" t="str">
        <f>_xlfn.XLOOKUP("3",$E$12:$BH$12,$E$10:$BH$10,"",0)</f>
        <v/>
      </c>
      <c r="AB6" s="30"/>
      <c r="AC6" s="30"/>
      <c r="AD6" s="30" t="str">
        <f t="array" ref="AD6">IFERROR(INDEX($E$12:$BH$12,MATCH("3",$E$12:$BH$12,0)+1),"")</f>
        <v/>
      </c>
      <c r="AE6" s="34"/>
      <c r="AF6" s="29" t="str">
        <f>_xlfn.XLOOKUP("4",$E$12:$BH$12,$E$10:$BH$10,"",0)</f>
        <v/>
      </c>
      <c r="AG6" s="30"/>
      <c r="AH6" s="30"/>
      <c r="AI6" s="30" t="str">
        <f t="array" ref="AI6">IFERROR(INDEX($E$12:$BH$12,MATCH("4",$E$12:$BH$12,0)+1),"")</f>
        <v/>
      </c>
      <c r="AJ6" s="34"/>
      <c r="AK6" s="29" t="str">
        <f>_xlfn.XLOOKUP("5",$E$12:$BH$12,$E$10:$BH$10,"",0)</f>
        <v/>
      </c>
      <c r="AL6" s="30"/>
      <c r="AM6" s="30"/>
      <c r="AN6" s="30" t="str">
        <f t="array" ref="AN6">IFERROR(INDEX($E$12:$BH$12,MATCH("5",$E$12:$BH$12,0)+1),"")</f>
        <v/>
      </c>
      <c r="AO6" s="34"/>
      <c r="BE6" s="4"/>
      <c r="BF6" s="4"/>
      <c r="BH6" s="5"/>
      <c r="BI6" s="5"/>
      <c r="BJ6" s="5"/>
      <c r="BL6" s="6"/>
    </row>
    <row r="7" spans="2:64" s="3" customFormat="1" ht="14.4" x14ac:dyDescent="0.2">
      <c r="B7" s="35" t="s">
        <v>12</v>
      </c>
      <c r="BA7" s="4"/>
      <c r="BB7" s="4"/>
      <c r="BD7" s="5"/>
      <c r="BE7" s="5"/>
      <c r="BF7" s="5"/>
      <c r="BH7" s="6"/>
    </row>
    <row r="8" spans="2:64" s="3" customFormat="1" ht="14.4" x14ac:dyDescent="0.2">
      <c r="B8" s="35" t="s">
        <v>13</v>
      </c>
      <c r="BA8" s="4"/>
      <c r="BB8" s="4"/>
      <c r="BD8" s="5"/>
      <c r="BE8" s="5"/>
      <c r="BF8" s="5"/>
      <c r="BH8" s="6"/>
    </row>
    <row r="9" spans="2:64" s="3" customFormat="1" ht="14.4" x14ac:dyDescent="0.2">
      <c r="B9" s="35" t="s">
        <v>14</v>
      </c>
      <c r="BA9" s="4"/>
      <c r="BB9" s="4"/>
      <c r="BD9" s="5"/>
      <c r="BE9" s="5"/>
      <c r="BF9" s="5"/>
      <c r="BH9" s="6"/>
    </row>
    <row r="10" spans="2:64" s="41" customFormat="1" ht="22.5" hidden="1" customHeight="1" x14ac:dyDescent="0.15">
      <c r="B10" s="36" t="s">
        <v>15</v>
      </c>
      <c r="C10" s="36" t="s">
        <v>4</v>
      </c>
      <c r="D10" s="37"/>
      <c r="E10" s="38" t="s">
        <v>16</v>
      </c>
      <c r="F10" s="39"/>
      <c r="G10" s="40" t="s">
        <v>17</v>
      </c>
      <c r="H10" s="40"/>
      <c r="I10" s="40" t="s">
        <v>18</v>
      </c>
      <c r="J10" s="40"/>
      <c r="K10" s="40" t="s">
        <v>19</v>
      </c>
      <c r="L10" s="40"/>
      <c r="M10" s="40" t="s">
        <v>20</v>
      </c>
      <c r="N10" s="40"/>
      <c r="O10" s="40" t="s">
        <v>21</v>
      </c>
      <c r="P10" s="40"/>
      <c r="Q10" s="40" t="s">
        <v>22</v>
      </c>
      <c r="R10" s="40"/>
      <c r="S10" s="40" t="s">
        <v>23</v>
      </c>
      <c r="T10" s="40"/>
      <c r="U10" s="40" t="s">
        <v>24</v>
      </c>
      <c r="V10" s="40"/>
      <c r="W10" s="40" t="s">
        <v>25</v>
      </c>
      <c r="X10" s="40"/>
      <c r="Y10" s="40" t="s">
        <v>26</v>
      </c>
      <c r="Z10" s="40"/>
      <c r="AA10" s="40" t="s">
        <v>27</v>
      </c>
      <c r="AB10" s="40"/>
      <c r="AC10" s="40" t="s">
        <v>28</v>
      </c>
      <c r="AD10" s="40"/>
      <c r="AE10" s="40" t="s">
        <v>29</v>
      </c>
      <c r="AF10" s="40"/>
      <c r="AG10" s="40" t="s">
        <v>30</v>
      </c>
      <c r="AH10" s="40"/>
      <c r="AI10" s="40" t="s">
        <v>31</v>
      </c>
      <c r="AJ10" s="40"/>
      <c r="AK10" s="40" t="s">
        <v>32</v>
      </c>
      <c r="AL10" s="40"/>
      <c r="AM10" s="40" t="s">
        <v>33</v>
      </c>
      <c r="AN10" s="40"/>
      <c r="AO10" s="40" t="s">
        <v>34</v>
      </c>
      <c r="AP10" s="40"/>
      <c r="AQ10" s="40" t="s">
        <v>35</v>
      </c>
      <c r="AR10" s="40"/>
      <c r="AS10" s="40" t="s">
        <v>36</v>
      </c>
      <c r="AT10" s="40"/>
      <c r="AU10" s="40" t="s">
        <v>37</v>
      </c>
      <c r="AV10" s="40"/>
      <c r="AW10" s="40" t="s">
        <v>38</v>
      </c>
      <c r="AX10" s="40"/>
      <c r="AY10" s="40" t="s">
        <v>39</v>
      </c>
      <c r="AZ10" s="40"/>
      <c r="BA10" s="40" t="s">
        <v>40</v>
      </c>
      <c r="BB10" s="40"/>
      <c r="BC10" s="40" t="s">
        <v>41</v>
      </c>
      <c r="BD10" s="40"/>
      <c r="BE10" s="40" t="s">
        <v>42</v>
      </c>
      <c r="BF10" s="40"/>
      <c r="BG10" s="40" t="s">
        <v>43</v>
      </c>
      <c r="BH10" s="40"/>
    </row>
    <row r="11" spans="2:64" s="41" customFormat="1" ht="17.100000000000001" hidden="1" customHeight="1" x14ac:dyDescent="0.15">
      <c r="B11" s="36"/>
      <c r="C11" s="36"/>
      <c r="D11" s="42"/>
      <c r="E11" s="42" t="s">
        <v>44</v>
      </c>
      <c r="F11" s="42" t="s">
        <v>45</v>
      </c>
      <c r="G11" s="42" t="s">
        <v>44</v>
      </c>
      <c r="H11" s="42" t="s">
        <v>45</v>
      </c>
      <c r="I11" s="42" t="s">
        <v>44</v>
      </c>
      <c r="J11" s="42" t="s">
        <v>45</v>
      </c>
      <c r="K11" s="42" t="s">
        <v>44</v>
      </c>
      <c r="L11" s="42" t="s">
        <v>45</v>
      </c>
      <c r="M11" s="42" t="s">
        <v>44</v>
      </c>
      <c r="N11" s="42" t="s">
        <v>45</v>
      </c>
      <c r="O11" s="42" t="s">
        <v>44</v>
      </c>
      <c r="P11" s="42" t="s">
        <v>45</v>
      </c>
      <c r="Q11" s="42" t="s">
        <v>44</v>
      </c>
      <c r="R11" s="42" t="s">
        <v>45</v>
      </c>
      <c r="S11" s="42" t="s">
        <v>44</v>
      </c>
      <c r="T11" s="42" t="s">
        <v>45</v>
      </c>
      <c r="U11" s="42" t="s">
        <v>44</v>
      </c>
      <c r="V11" s="42" t="s">
        <v>45</v>
      </c>
      <c r="W11" s="42" t="s">
        <v>44</v>
      </c>
      <c r="X11" s="42" t="s">
        <v>45</v>
      </c>
      <c r="Y11" s="42" t="s">
        <v>44</v>
      </c>
      <c r="Z11" s="42" t="s">
        <v>45</v>
      </c>
      <c r="AA11" s="42" t="s">
        <v>44</v>
      </c>
      <c r="AB11" s="42" t="s">
        <v>45</v>
      </c>
      <c r="AC11" s="42" t="s">
        <v>44</v>
      </c>
      <c r="AD11" s="42" t="s">
        <v>45</v>
      </c>
      <c r="AE11" s="42" t="s">
        <v>44</v>
      </c>
      <c r="AF11" s="42" t="s">
        <v>45</v>
      </c>
      <c r="AG11" s="42" t="s">
        <v>44</v>
      </c>
      <c r="AH11" s="42" t="s">
        <v>45</v>
      </c>
      <c r="AI11" s="42" t="s">
        <v>44</v>
      </c>
      <c r="AJ11" s="42" t="s">
        <v>45</v>
      </c>
      <c r="AK11" s="42" t="s">
        <v>44</v>
      </c>
      <c r="AL11" s="42" t="s">
        <v>45</v>
      </c>
      <c r="AM11" s="42" t="s">
        <v>44</v>
      </c>
      <c r="AN11" s="42" t="s">
        <v>45</v>
      </c>
      <c r="AO11" s="42" t="s">
        <v>44</v>
      </c>
      <c r="AP11" s="42" t="s">
        <v>45</v>
      </c>
      <c r="AQ11" s="42" t="s">
        <v>44</v>
      </c>
      <c r="AR11" s="42" t="s">
        <v>45</v>
      </c>
      <c r="AS11" s="42" t="s">
        <v>44</v>
      </c>
      <c r="AT11" s="42" t="s">
        <v>45</v>
      </c>
      <c r="AU11" s="42" t="s">
        <v>44</v>
      </c>
      <c r="AV11" s="42" t="s">
        <v>45</v>
      </c>
      <c r="AW11" s="42" t="s">
        <v>44</v>
      </c>
      <c r="AX11" s="42" t="s">
        <v>45</v>
      </c>
      <c r="AY11" s="42" t="s">
        <v>44</v>
      </c>
      <c r="AZ11" s="42" t="s">
        <v>45</v>
      </c>
      <c r="BA11" s="42" t="s">
        <v>44</v>
      </c>
      <c r="BB11" s="42" t="s">
        <v>45</v>
      </c>
      <c r="BC11" s="42" t="s">
        <v>44</v>
      </c>
      <c r="BD11" s="42" t="s">
        <v>45</v>
      </c>
      <c r="BE11" s="42" t="s">
        <v>44</v>
      </c>
      <c r="BF11" s="42" t="s">
        <v>45</v>
      </c>
      <c r="BG11" s="42" t="s">
        <v>44</v>
      </c>
      <c r="BH11" s="42" t="s">
        <v>45</v>
      </c>
    </row>
    <row r="12" spans="2:64" s="48" customFormat="1" ht="15.6" hidden="1" customHeight="1" x14ac:dyDescent="0.2">
      <c r="B12" s="43" t="e">
        <f>VLOOKUP($E$6,$B$16:$BH$614,1,0)</f>
        <v>#N/A</v>
      </c>
      <c r="C12" s="44" t="e">
        <f>VLOOKUP($E$6,$B$16:$BH$614,2,0)</f>
        <v>#N/A</v>
      </c>
      <c r="D12" s="44" t="e">
        <f>VLOOKUP($E$6,$B$16:$BH$614,3,0)</f>
        <v>#N/A</v>
      </c>
      <c r="E12" s="44" t="e">
        <f>VLOOKUP($E$6,$B$16:$BH$614,4,0)</f>
        <v>#N/A</v>
      </c>
      <c r="F12" s="44" t="e">
        <f>VLOOKUP($E$6,$B$16:$BH$614,5,0)</f>
        <v>#N/A</v>
      </c>
      <c r="G12" s="44" t="e">
        <f>VLOOKUP($E$6,$B$16:$BH$614,6,0)</f>
        <v>#N/A</v>
      </c>
      <c r="H12" s="44" t="e">
        <f>VLOOKUP($E$6,$B$16:$BH$614,7,0)</f>
        <v>#N/A</v>
      </c>
      <c r="I12" s="44" t="e">
        <f>VLOOKUP($E$6,$B$16:$BH$614,8,0)</f>
        <v>#N/A</v>
      </c>
      <c r="J12" s="44" t="e">
        <f>VLOOKUP($E$6,$B$16:$BH$614,9,0)</f>
        <v>#N/A</v>
      </c>
      <c r="K12" s="44" t="e">
        <f>VLOOKUP($E$6,$B$16:$BH$614,10,0)</f>
        <v>#N/A</v>
      </c>
      <c r="L12" s="44" t="e">
        <f>VLOOKUP($E$6,$B$16:$BH$614,11,0)</f>
        <v>#N/A</v>
      </c>
      <c r="M12" s="44" t="e">
        <f>VLOOKUP($E$6,$B$16:$BH$614,12,0)</f>
        <v>#N/A</v>
      </c>
      <c r="N12" s="44" t="e">
        <f>VLOOKUP($E$6,$B$16:$BH$614,13,0)</f>
        <v>#N/A</v>
      </c>
      <c r="O12" s="44" t="e">
        <f>VLOOKUP($E$6,$B$16:$BH$614,14,0)</f>
        <v>#N/A</v>
      </c>
      <c r="P12" s="44" t="e">
        <f>VLOOKUP($E$6,$B$16:$BH$614,15,0)</f>
        <v>#N/A</v>
      </c>
      <c r="Q12" s="44" t="e">
        <f>VLOOKUP($E$6,$B$16:$BH$614,16,0)</f>
        <v>#N/A</v>
      </c>
      <c r="R12" s="44" t="e">
        <f>VLOOKUP($E$6,$B$16:$BH$614,17,0)</f>
        <v>#N/A</v>
      </c>
      <c r="S12" s="44" t="e">
        <f>VLOOKUP($E$6,$B$16:$BH$614,18,0)</f>
        <v>#N/A</v>
      </c>
      <c r="T12" s="44" t="e">
        <f>VLOOKUP($E$6,$B$16:$BH$614,19,0)</f>
        <v>#N/A</v>
      </c>
      <c r="U12" s="44" t="e">
        <f>VLOOKUP($E$6,$B$16:$BH$614,20,0)</f>
        <v>#N/A</v>
      </c>
      <c r="V12" s="44" t="e">
        <f>VLOOKUP($E$6,$B$16:$BH$614,21,0)</f>
        <v>#N/A</v>
      </c>
      <c r="W12" s="44" t="e">
        <f>VLOOKUP($E$6,$B$16:$BH$614,22,0)</f>
        <v>#N/A</v>
      </c>
      <c r="X12" s="44" t="e">
        <f>VLOOKUP($E$6,$B$16:$BH$614,23,0)</f>
        <v>#N/A</v>
      </c>
      <c r="Y12" s="44" t="e">
        <f>VLOOKUP($E$6,$B$16:$BH$614,24,0)</f>
        <v>#N/A</v>
      </c>
      <c r="Z12" s="44" t="e">
        <f>VLOOKUP($E$6,$B$16:$BH$614,25,0)</f>
        <v>#N/A</v>
      </c>
      <c r="AA12" s="44" t="e">
        <f>VLOOKUP($E$6,$B$16:$BH$614,26,0)</f>
        <v>#N/A</v>
      </c>
      <c r="AB12" s="44" t="e">
        <f>VLOOKUP($E$6,$B$16:$BH$614,27,0)</f>
        <v>#N/A</v>
      </c>
      <c r="AC12" s="44" t="e">
        <f>VLOOKUP($E$6,$B$16:$BH$614,28,0)</f>
        <v>#N/A</v>
      </c>
      <c r="AD12" s="44" t="e">
        <f>VLOOKUP($E$6,$B$16:$BH$614,29,0)</f>
        <v>#N/A</v>
      </c>
      <c r="AE12" s="44" t="e">
        <f>VLOOKUP($E$6,$B$16:$BH$614,30,0)</f>
        <v>#N/A</v>
      </c>
      <c r="AF12" s="44" t="e">
        <f>VLOOKUP($E$6,$B$16:$BH$614,31,0)</f>
        <v>#N/A</v>
      </c>
      <c r="AG12" s="44" t="e">
        <f>VLOOKUP($E$6,$B$16:$BH$614,32,0)</f>
        <v>#N/A</v>
      </c>
      <c r="AH12" s="44" t="e">
        <f>VLOOKUP($E$6,$B$16:$BH$614,33,0)</f>
        <v>#N/A</v>
      </c>
      <c r="AI12" s="44" t="e">
        <f>VLOOKUP($E$6,$B$16:$BH$614,34,0)</f>
        <v>#N/A</v>
      </c>
      <c r="AJ12" s="44" t="e">
        <f>VLOOKUP($E$6,$B$16:$BH$614,35,0)</f>
        <v>#N/A</v>
      </c>
      <c r="AK12" s="44" t="e">
        <f>VLOOKUP($E$6,$B$16:$BH$614,36,0)</f>
        <v>#N/A</v>
      </c>
      <c r="AL12" s="44" t="e">
        <f>VLOOKUP($E$6,$B$16:$BH$614,37,0)</f>
        <v>#N/A</v>
      </c>
      <c r="AM12" s="44" t="e">
        <f>VLOOKUP($E$6,$B$16:$BH$614,38,0)</f>
        <v>#N/A</v>
      </c>
      <c r="AN12" s="44" t="e">
        <f>VLOOKUP($E$6,$B$16:$BH$614,39,0)</f>
        <v>#N/A</v>
      </c>
      <c r="AO12" s="44" t="e">
        <f>VLOOKUP($E$6,$B$16:$BH$614,40,0)</f>
        <v>#N/A</v>
      </c>
      <c r="AP12" s="44" t="e">
        <f>VLOOKUP($E$6,$B$16:$BH$614,41,0)</f>
        <v>#N/A</v>
      </c>
      <c r="AQ12" s="44" t="e">
        <f>VLOOKUP($E$6,$B$16:$BH$614,42,0)</f>
        <v>#N/A</v>
      </c>
      <c r="AR12" s="44" t="e">
        <f>VLOOKUP($E$6,$B$16:$BH$614,43,0)</f>
        <v>#N/A</v>
      </c>
      <c r="AS12" s="44" t="e">
        <f>VLOOKUP($E$6,$B$16:$BH$614,44,0)</f>
        <v>#N/A</v>
      </c>
      <c r="AT12" s="44" t="e">
        <f>VLOOKUP($E$6,$B$16:$BH$614,45,0)</f>
        <v>#N/A</v>
      </c>
      <c r="AU12" s="44" t="e">
        <f>VLOOKUP($E$6,$B$16:$BH$614,46,0)</f>
        <v>#N/A</v>
      </c>
      <c r="AV12" s="44" t="e">
        <f>VLOOKUP($E$6,$B$16:$BH$614,47,0)</f>
        <v>#N/A</v>
      </c>
      <c r="AW12" s="44" t="e">
        <f>VLOOKUP($E$6,$B$16:$BH$614,48,0)</f>
        <v>#N/A</v>
      </c>
      <c r="AX12" s="44" t="e">
        <f>VLOOKUP($E$6,$B$16:$BH$614,49,0)</f>
        <v>#N/A</v>
      </c>
      <c r="AY12" s="44" t="e">
        <f>VLOOKUP($E$6,$B$16:$BH$614,50,0)</f>
        <v>#N/A</v>
      </c>
      <c r="AZ12" s="44" t="e">
        <f>VLOOKUP($E$6,$B$16:$BH$614,51,0)</f>
        <v>#N/A</v>
      </c>
      <c r="BA12" s="45" t="e">
        <f>VLOOKUP($E$6,$B$16:$BH$614,52,0)</f>
        <v>#N/A</v>
      </c>
      <c r="BB12" s="45" t="e">
        <f>VLOOKUP($E$6,$B$16:$BH$614,53,0)</f>
        <v>#N/A</v>
      </c>
      <c r="BC12" s="44" t="e">
        <f>VLOOKUP($E$6,$B$16:$BH$614,54,0)</f>
        <v>#N/A</v>
      </c>
      <c r="BD12" s="46" t="e">
        <f>VLOOKUP($E$6,$B$16:$BH$614,55,0)</f>
        <v>#N/A</v>
      </c>
      <c r="BE12" s="46" t="e">
        <f>VLOOKUP($E$6,$B$16:$BH$614,56,0)</f>
        <v>#N/A</v>
      </c>
      <c r="BF12" s="46" t="e">
        <f>VLOOKUP($E$6,$B$16:$BH$614,57,0)</f>
        <v>#N/A</v>
      </c>
      <c r="BG12" s="44" t="e">
        <f>VLOOKUP($E$6,$B$16:$BH$614,58,0)</f>
        <v>#N/A</v>
      </c>
      <c r="BH12" s="47" t="e">
        <f>VLOOKUP($E$6,$B$16:$BH$614,59,0)</f>
        <v>#N/A</v>
      </c>
    </row>
    <row r="13" spans="2:64" s="50" customFormat="1" ht="15" customHeight="1" x14ac:dyDescent="0.2">
      <c r="B13" s="49"/>
    </row>
    <row r="14" spans="2:64" s="41" customFormat="1" ht="22.5" customHeight="1" x14ac:dyDescent="0.15">
      <c r="B14" s="36" t="s">
        <v>15</v>
      </c>
      <c r="C14" s="36" t="s">
        <v>4</v>
      </c>
      <c r="D14" s="51" t="s">
        <v>6</v>
      </c>
      <c r="E14" s="38" t="s">
        <v>16</v>
      </c>
      <c r="F14" s="39"/>
      <c r="G14" s="40" t="s">
        <v>17</v>
      </c>
      <c r="H14" s="40"/>
      <c r="I14" s="40" t="s">
        <v>18</v>
      </c>
      <c r="J14" s="40"/>
      <c r="K14" s="40" t="s">
        <v>19</v>
      </c>
      <c r="L14" s="40"/>
      <c r="M14" s="40" t="s">
        <v>20</v>
      </c>
      <c r="N14" s="40"/>
      <c r="O14" s="40" t="s">
        <v>21</v>
      </c>
      <c r="P14" s="40"/>
      <c r="Q14" s="40" t="s">
        <v>22</v>
      </c>
      <c r="R14" s="40"/>
      <c r="S14" s="40" t="s">
        <v>23</v>
      </c>
      <c r="T14" s="40"/>
      <c r="U14" s="40" t="s">
        <v>24</v>
      </c>
      <c r="V14" s="40"/>
      <c r="W14" s="40" t="s">
        <v>25</v>
      </c>
      <c r="X14" s="40"/>
      <c r="Y14" s="40" t="s">
        <v>26</v>
      </c>
      <c r="Z14" s="40"/>
      <c r="AA14" s="40" t="s">
        <v>27</v>
      </c>
      <c r="AB14" s="40"/>
      <c r="AC14" s="40" t="s">
        <v>28</v>
      </c>
      <c r="AD14" s="40"/>
      <c r="AE14" s="40" t="s">
        <v>29</v>
      </c>
      <c r="AF14" s="40"/>
      <c r="AG14" s="40" t="s">
        <v>30</v>
      </c>
      <c r="AH14" s="40"/>
      <c r="AI14" s="40" t="s">
        <v>31</v>
      </c>
      <c r="AJ14" s="40"/>
      <c r="AK14" s="40" t="s">
        <v>32</v>
      </c>
      <c r="AL14" s="40"/>
      <c r="AM14" s="40" t="s">
        <v>33</v>
      </c>
      <c r="AN14" s="40"/>
      <c r="AO14" s="40" t="s">
        <v>34</v>
      </c>
      <c r="AP14" s="40"/>
      <c r="AQ14" s="40" t="s">
        <v>35</v>
      </c>
      <c r="AR14" s="40"/>
      <c r="AS14" s="40" t="s">
        <v>36</v>
      </c>
      <c r="AT14" s="40"/>
      <c r="AU14" s="40" t="s">
        <v>37</v>
      </c>
      <c r="AV14" s="40"/>
      <c r="AW14" s="40" t="s">
        <v>38</v>
      </c>
      <c r="AX14" s="40"/>
      <c r="AY14" s="40" t="s">
        <v>39</v>
      </c>
      <c r="AZ14" s="40"/>
      <c r="BA14" s="40" t="s">
        <v>40</v>
      </c>
      <c r="BB14" s="40"/>
      <c r="BC14" s="40" t="s">
        <v>41</v>
      </c>
      <c r="BD14" s="40"/>
      <c r="BE14" s="40" t="s">
        <v>42</v>
      </c>
      <c r="BF14" s="40"/>
      <c r="BG14" s="40" t="s">
        <v>43</v>
      </c>
      <c r="BH14" s="40"/>
    </row>
    <row r="15" spans="2:64" s="41" customFormat="1" ht="17.100000000000001" customHeight="1" x14ac:dyDescent="0.15">
      <c r="B15" s="36"/>
      <c r="C15" s="36"/>
      <c r="D15" s="52"/>
      <c r="E15" s="42" t="s">
        <v>44</v>
      </c>
      <c r="F15" s="42" t="s">
        <v>45</v>
      </c>
      <c r="G15" s="42" t="s">
        <v>44</v>
      </c>
      <c r="H15" s="42" t="s">
        <v>45</v>
      </c>
      <c r="I15" s="42" t="s">
        <v>44</v>
      </c>
      <c r="J15" s="42" t="s">
        <v>45</v>
      </c>
      <c r="K15" s="42" t="s">
        <v>44</v>
      </c>
      <c r="L15" s="42" t="s">
        <v>45</v>
      </c>
      <c r="M15" s="42" t="s">
        <v>44</v>
      </c>
      <c r="N15" s="42" t="s">
        <v>45</v>
      </c>
      <c r="O15" s="42" t="s">
        <v>44</v>
      </c>
      <c r="P15" s="42" t="s">
        <v>45</v>
      </c>
      <c r="Q15" s="42" t="s">
        <v>44</v>
      </c>
      <c r="R15" s="42" t="s">
        <v>45</v>
      </c>
      <c r="S15" s="42" t="s">
        <v>44</v>
      </c>
      <c r="T15" s="42" t="s">
        <v>45</v>
      </c>
      <c r="U15" s="42" t="s">
        <v>44</v>
      </c>
      <c r="V15" s="42" t="s">
        <v>45</v>
      </c>
      <c r="W15" s="42" t="s">
        <v>44</v>
      </c>
      <c r="X15" s="42" t="s">
        <v>45</v>
      </c>
      <c r="Y15" s="42" t="s">
        <v>44</v>
      </c>
      <c r="Z15" s="42" t="s">
        <v>45</v>
      </c>
      <c r="AA15" s="42" t="s">
        <v>44</v>
      </c>
      <c r="AB15" s="42" t="s">
        <v>45</v>
      </c>
      <c r="AC15" s="42" t="s">
        <v>44</v>
      </c>
      <c r="AD15" s="42" t="s">
        <v>45</v>
      </c>
      <c r="AE15" s="42" t="s">
        <v>44</v>
      </c>
      <c r="AF15" s="42" t="s">
        <v>45</v>
      </c>
      <c r="AG15" s="42" t="s">
        <v>44</v>
      </c>
      <c r="AH15" s="42" t="s">
        <v>45</v>
      </c>
      <c r="AI15" s="42" t="s">
        <v>44</v>
      </c>
      <c r="AJ15" s="42" t="s">
        <v>45</v>
      </c>
      <c r="AK15" s="42" t="s">
        <v>44</v>
      </c>
      <c r="AL15" s="42" t="s">
        <v>45</v>
      </c>
      <c r="AM15" s="42" t="s">
        <v>44</v>
      </c>
      <c r="AN15" s="42" t="s">
        <v>45</v>
      </c>
      <c r="AO15" s="42" t="s">
        <v>44</v>
      </c>
      <c r="AP15" s="42" t="s">
        <v>45</v>
      </c>
      <c r="AQ15" s="42" t="s">
        <v>44</v>
      </c>
      <c r="AR15" s="42" t="s">
        <v>45</v>
      </c>
      <c r="AS15" s="42" t="s">
        <v>44</v>
      </c>
      <c r="AT15" s="42" t="s">
        <v>45</v>
      </c>
      <c r="AU15" s="42" t="s">
        <v>44</v>
      </c>
      <c r="AV15" s="42" t="s">
        <v>45</v>
      </c>
      <c r="AW15" s="42" t="s">
        <v>44</v>
      </c>
      <c r="AX15" s="42" t="s">
        <v>45</v>
      </c>
      <c r="AY15" s="42" t="s">
        <v>44</v>
      </c>
      <c r="AZ15" s="42" t="s">
        <v>45</v>
      </c>
      <c r="BA15" s="42" t="s">
        <v>44</v>
      </c>
      <c r="BB15" s="42" t="s">
        <v>45</v>
      </c>
      <c r="BC15" s="42" t="s">
        <v>44</v>
      </c>
      <c r="BD15" s="42" t="s">
        <v>45</v>
      </c>
      <c r="BE15" s="42" t="s">
        <v>44</v>
      </c>
      <c r="BF15" s="42" t="s">
        <v>45</v>
      </c>
      <c r="BG15" s="42" t="s">
        <v>44</v>
      </c>
      <c r="BH15" s="42" t="s">
        <v>45</v>
      </c>
    </row>
    <row r="16" spans="2:64" customFormat="1" ht="33" customHeight="1" x14ac:dyDescent="0.2">
      <c r="B16" s="53" t="s">
        <v>46</v>
      </c>
      <c r="C16" s="54" t="s">
        <v>47</v>
      </c>
      <c r="D16" s="55" t="s">
        <v>48</v>
      </c>
      <c r="E16" s="42" t="s">
        <v>49</v>
      </c>
      <c r="F16" s="56" t="s">
        <v>49</v>
      </c>
      <c r="G16" s="42" t="s">
        <v>49</v>
      </c>
      <c r="H16" s="56" t="s">
        <v>49</v>
      </c>
      <c r="I16" s="42" t="s">
        <v>49</v>
      </c>
      <c r="J16" s="56" t="s">
        <v>49</v>
      </c>
      <c r="K16" s="42" t="s">
        <v>49</v>
      </c>
      <c r="L16" s="56" t="s">
        <v>49</v>
      </c>
      <c r="M16" s="42" t="s">
        <v>49</v>
      </c>
      <c r="N16" s="57" t="s">
        <v>49</v>
      </c>
      <c r="O16" s="42" t="s">
        <v>49</v>
      </c>
      <c r="P16" s="57" t="s">
        <v>49</v>
      </c>
      <c r="Q16" s="42" t="s">
        <v>49</v>
      </c>
      <c r="R16" s="57" t="s">
        <v>49</v>
      </c>
      <c r="S16" s="42" t="s">
        <v>49</v>
      </c>
      <c r="T16" s="57" t="s">
        <v>49</v>
      </c>
      <c r="U16" s="42" t="s">
        <v>49</v>
      </c>
      <c r="V16" s="57" t="s">
        <v>49</v>
      </c>
      <c r="W16" s="42" t="s">
        <v>49</v>
      </c>
      <c r="X16" s="57" t="s">
        <v>49</v>
      </c>
      <c r="Y16" s="42" t="s">
        <v>49</v>
      </c>
      <c r="Z16" s="57" t="s">
        <v>49</v>
      </c>
      <c r="AA16" s="42" t="s">
        <v>49</v>
      </c>
      <c r="AB16" s="57" t="s">
        <v>49</v>
      </c>
      <c r="AC16" s="42" t="s">
        <v>49</v>
      </c>
      <c r="AD16" s="57" t="s">
        <v>49</v>
      </c>
      <c r="AE16" s="42" t="s">
        <v>49</v>
      </c>
      <c r="AF16" s="57" t="s">
        <v>49</v>
      </c>
      <c r="AG16" s="42" t="s">
        <v>49</v>
      </c>
      <c r="AH16" s="57" t="s">
        <v>49</v>
      </c>
      <c r="AI16" s="42" t="s">
        <v>49</v>
      </c>
      <c r="AJ16" s="57" t="s">
        <v>49</v>
      </c>
      <c r="AK16" s="42" t="s">
        <v>49</v>
      </c>
      <c r="AL16" s="57" t="s">
        <v>49</v>
      </c>
      <c r="AM16" s="42" t="s">
        <v>49</v>
      </c>
      <c r="AN16" s="57" t="s">
        <v>49</v>
      </c>
      <c r="AO16" s="42" t="s">
        <v>49</v>
      </c>
      <c r="AP16" s="57" t="s">
        <v>49</v>
      </c>
      <c r="AQ16" s="42" t="s">
        <v>50</v>
      </c>
      <c r="AR16" s="57" t="s">
        <v>51</v>
      </c>
      <c r="AS16" s="42" t="s">
        <v>49</v>
      </c>
      <c r="AT16" s="57" t="s">
        <v>49</v>
      </c>
      <c r="AU16" s="42" t="s">
        <v>49</v>
      </c>
      <c r="AV16" s="57" t="s">
        <v>49</v>
      </c>
      <c r="AW16" s="42" t="s">
        <v>49</v>
      </c>
      <c r="AX16" s="57" t="s">
        <v>49</v>
      </c>
      <c r="AY16" s="42" t="s">
        <v>49</v>
      </c>
      <c r="AZ16" s="57" t="s">
        <v>49</v>
      </c>
      <c r="BA16" s="42" t="s">
        <v>49</v>
      </c>
      <c r="BB16" s="57" t="s">
        <v>49</v>
      </c>
      <c r="BC16" s="42" t="s">
        <v>49</v>
      </c>
      <c r="BD16" s="57" t="s">
        <v>49</v>
      </c>
      <c r="BE16" s="42" t="s">
        <v>49</v>
      </c>
      <c r="BF16" s="57" t="s">
        <v>49</v>
      </c>
      <c r="BG16" s="42" t="s">
        <v>49</v>
      </c>
      <c r="BH16" s="57" t="s">
        <v>49</v>
      </c>
      <c r="BI16" s="58"/>
    </row>
    <row r="17" spans="2:61" ht="33" customHeight="1" x14ac:dyDescent="0.2">
      <c r="B17" s="53" t="s">
        <v>52</v>
      </c>
      <c r="C17" s="54" t="s">
        <v>53</v>
      </c>
      <c r="D17" s="55" t="s">
        <v>54</v>
      </c>
      <c r="E17" s="42" t="s">
        <v>50</v>
      </c>
      <c r="F17" s="56" t="s">
        <v>51</v>
      </c>
      <c r="G17" s="42" t="s">
        <v>49</v>
      </c>
      <c r="H17" s="56" t="s">
        <v>49</v>
      </c>
      <c r="I17" s="42" t="s">
        <v>49</v>
      </c>
      <c r="J17" s="56" t="s">
        <v>49</v>
      </c>
      <c r="K17" s="42" t="s">
        <v>49</v>
      </c>
      <c r="L17" s="56" t="s">
        <v>49</v>
      </c>
      <c r="M17" s="42" t="s">
        <v>49</v>
      </c>
      <c r="N17" s="57" t="s">
        <v>49</v>
      </c>
      <c r="O17" s="42" t="s">
        <v>49</v>
      </c>
      <c r="P17" s="57" t="s">
        <v>49</v>
      </c>
      <c r="Q17" s="42" t="s">
        <v>49</v>
      </c>
      <c r="R17" s="57" t="s">
        <v>49</v>
      </c>
      <c r="S17" s="42" t="s">
        <v>49</v>
      </c>
      <c r="T17" s="57" t="s">
        <v>49</v>
      </c>
      <c r="U17" s="42" t="s">
        <v>49</v>
      </c>
      <c r="V17" s="57" t="s">
        <v>49</v>
      </c>
      <c r="W17" s="42" t="s">
        <v>49</v>
      </c>
      <c r="X17" s="57" t="s">
        <v>49</v>
      </c>
      <c r="Y17" s="42" t="s">
        <v>49</v>
      </c>
      <c r="Z17" s="57" t="s">
        <v>49</v>
      </c>
      <c r="AA17" s="42" t="s">
        <v>49</v>
      </c>
      <c r="AB17" s="57" t="s">
        <v>49</v>
      </c>
      <c r="AC17" s="42" t="s">
        <v>55</v>
      </c>
      <c r="AD17" s="57" t="s">
        <v>56</v>
      </c>
      <c r="AE17" s="42" t="s">
        <v>49</v>
      </c>
      <c r="AF17" s="57" t="s">
        <v>49</v>
      </c>
      <c r="AG17" s="42" t="s">
        <v>49</v>
      </c>
      <c r="AH17" s="57" t="s">
        <v>49</v>
      </c>
      <c r="AI17" s="42" t="s">
        <v>49</v>
      </c>
      <c r="AJ17" s="57" t="s">
        <v>49</v>
      </c>
      <c r="AK17" s="42" t="s">
        <v>49</v>
      </c>
      <c r="AL17" s="57" t="s">
        <v>49</v>
      </c>
      <c r="AM17" s="42" t="s">
        <v>49</v>
      </c>
      <c r="AN17" s="57" t="s">
        <v>49</v>
      </c>
      <c r="AO17" s="42" t="s">
        <v>49</v>
      </c>
      <c r="AP17" s="57" t="s">
        <v>49</v>
      </c>
      <c r="AQ17" s="42" t="s">
        <v>49</v>
      </c>
      <c r="AR17" s="57" t="s">
        <v>49</v>
      </c>
      <c r="AS17" s="42" t="s">
        <v>49</v>
      </c>
      <c r="AT17" s="57" t="s">
        <v>49</v>
      </c>
      <c r="AU17" s="42" t="s">
        <v>49</v>
      </c>
      <c r="AV17" s="57" t="s">
        <v>49</v>
      </c>
      <c r="AW17" s="42" t="s">
        <v>49</v>
      </c>
      <c r="AX17" s="57" t="s">
        <v>49</v>
      </c>
      <c r="AY17" s="42" t="s">
        <v>49</v>
      </c>
      <c r="AZ17" s="57" t="s">
        <v>49</v>
      </c>
      <c r="BA17" s="42" t="s">
        <v>49</v>
      </c>
      <c r="BB17" s="57" t="s">
        <v>49</v>
      </c>
      <c r="BC17" s="42" t="s">
        <v>57</v>
      </c>
      <c r="BD17" s="57" t="s">
        <v>56</v>
      </c>
      <c r="BE17" s="42" t="s">
        <v>49</v>
      </c>
      <c r="BF17" s="57" t="s">
        <v>49</v>
      </c>
      <c r="BG17" s="42" t="s">
        <v>49</v>
      </c>
      <c r="BH17" s="57" t="s">
        <v>49</v>
      </c>
      <c r="BI17" s="58"/>
    </row>
    <row r="18" spans="2:61" ht="33" customHeight="1" x14ac:dyDescent="0.2">
      <c r="B18" s="53" t="s">
        <v>58</v>
      </c>
      <c r="C18" s="54" t="s">
        <v>59</v>
      </c>
      <c r="D18" s="55" t="s">
        <v>48</v>
      </c>
      <c r="E18" s="42" t="s">
        <v>55</v>
      </c>
      <c r="F18" s="56" t="s">
        <v>56</v>
      </c>
      <c r="G18" s="42" t="s">
        <v>49</v>
      </c>
      <c r="H18" s="56" t="s">
        <v>49</v>
      </c>
      <c r="I18" s="42" t="s">
        <v>49</v>
      </c>
      <c r="J18" s="56" t="s">
        <v>49</v>
      </c>
      <c r="K18" s="42" t="s">
        <v>49</v>
      </c>
      <c r="L18" s="56" t="s">
        <v>49</v>
      </c>
      <c r="M18" s="42" t="s">
        <v>49</v>
      </c>
      <c r="N18" s="57" t="s">
        <v>49</v>
      </c>
      <c r="O18" s="42" t="s">
        <v>49</v>
      </c>
      <c r="P18" s="57" t="s">
        <v>49</v>
      </c>
      <c r="Q18" s="42" t="s">
        <v>49</v>
      </c>
      <c r="R18" s="57" t="s">
        <v>49</v>
      </c>
      <c r="S18" s="42" t="s">
        <v>49</v>
      </c>
      <c r="T18" s="57" t="s">
        <v>49</v>
      </c>
      <c r="U18" s="42" t="s">
        <v>49</v>
      </c>
      <c r="V18" s="57" t="s">
        <v>49</v>
      </c>
      <c r="W18" s="42" t="s">
        <v>49</v>
      </c>
      <c r="X18" s="57" t="s">
        <v>49</v>
      </c>
      <c r="Y18" s="42" t="s">
        <v>49</v>
      </c>
      <c r="Z18" s="57" t="s">
        <v>49</v>
      </c>
      <c r="AA18" s="42" t="s">
        <v>49</v>
      </c>
      <c r="AB18" s="57" t="s">
        <v>49</v>
      </c>
      <c r="AC18" s="42" t="s">
        <v>50</v>
      </c>
      <c r="AD18" s="57" t="s">
        <v>60</v>
      </c>
      <c r="AE18" s="42" t="s">
        <v>49</v>
      </c>
      <c r="AF18" s="57" t="s">
        <v>49</v>
      </c>
      <c r="AG18" s="42" t="s">
        <v>49</v>
      </c>
      <c r="AH18" s="57" t="s">
        <v>49</v>
      </c>
      <c r="AI18" s="42" t="s">
        <v>49</v>
      </c>
      <c r="AJ18" s="57" t="s">
        <v>49</v>
      </c>
      <c r="AK18" s="42" t="s">
        <v>49</v>
      </c>
      <c r="AL18" s="57" t="s">
        <v>49</v>
      </c>
      <c r="AM18" s="42" t="s">
        <v>49</v>
      </c>
      <c r="AN18" s="57" t="s">
        <v>49</v>
      </c>
      <c r="AO18" s="42" t="s">
        <v>49</v>
      </c>
      <c r="AP18" s="57" t="s">
        <v>49</v>
      </c>
      <c r="AQ18" s="42" t="s">
        <v>49</v>
      </c>
      <c r="AR18" s="57" t="s">
        <v>49</v>
      </c>
      <c r="AS18" s="42" t="s">
        <v>49</v>
      </c>
      <c r="AT18" s="57" t="s">
        <v>49</v>
      </c>
      <c r="AU18" s="42" t="s">
        <v>49</v>
      </c>
      <c r="AV18" s="57" t="s">
        <v>49</v>
      </c>
      <c r="AW18" s="42" t="s">
        <v>49</v>
      </c>
      <c r="AX18" s="57" t="s">
        <v>49</v>
      </c>
      <c r="AY18" s="42" t="s">
        <v>49</v>
      </c>
      <c r="AZ18" s="57" t="s">
        <v>49</v>
      </c>
      <c r="BA18" s="42" t="s">
        <v>49</v>
      </c>
      <c r="BB18" s="57" t="s">
        <v>49</v>
      </c>
      <c r="BC18" s="42" t="s">
        <v>49</v>
      </c>
      <c r="BD18" s="57" t="s">
        <v>49</v>
      </c>
      <c r="BE18" s="42" t="s">
        <v>49</v>
      </c>
      <c r="BF18" s="57" t="s">
        <v>49</v>
      </c>
      <c r="BG18" s="42" t="s">
        <v>49</v>
      </c>
      <c r="BH18" s="57" t="s">
        <v>49</v>
      </c>
      <c r="BI18" s="58"/>
    </row>
    <row r="19" spans="2:61" ht="33" customHeight="1" x14ac:dyDescent="0.2">
      <c r="B19" s="53" t="s">
        <v>61</v>
      </c>
      <c r="C19" s="54" t="s">
        <v>62</v>
      </c>
      <c r="D19" s="55" t="s">
        <v>48</v>
      </c>
      <c r="E19" s="42" t="s">
        <v>50</v>
      </c>
      <c r="F19" s="56" t="s">
        <v>60</v>
      </c>
      <c r="G19" s="42" t="s">
        <v>49</v>
      </c>
      <c r="H19" s="56" t="s">
        <v>49</v>
      </c>
      <c r="I19" s="42" t="s">
        <v>49</v>
      </c>
      <c r="J19" s="56" t="s">
        <v>49</v>
      </c>
      <c r="K19" s="42" t="s">
        <v>49</v>
      </c>
      <c r="L19" s="56" t="s">
        <v>49</v>
      </c>
      <c r="M19" s="42" t="s">
        <v>49</v>
      </c>
      <c r="N19" s="57" t="s">
        <v>49</v>
      </c>
      <c r="O19" s="42" t="s">
        <v>49</v>
      </c>
      <c r="P19" s="57" t="s">
        <v>49</v>
      </c>
      <c r="Q19" s="42" t="s">
        <v>49</v>
      </c>
      <c r="R19" s="57" t="s">
        <v>49</v>
      </c>
      <c r="S19" s="42" t="s">
        <v>49</v>
      </c>
      <c r="T19" s="57" t="s">
        <v>49</v>
      </c>
      <c r="U19" s="42" t="s">
        <v>49</v>
      </c>
      <c r="V19" s="57" t="s">
        <v>49</v>
      </c>
      <c r="W19" s="42" t="s">
        <v>49</v>
      </c>
      <c r="X19" s="57" t="s">
        <v>49</v>
      </c>
      <c r="Y19" s="42" t="s">
        <v>49</v>
      </c>
      <c r="Z19" s="57" t="s">
        <v>49</v>
      </c>
      <c r="AA19" s="42" t="s">
        <v>49</v>
      </c>
      <c r="AB19" s="57" t="s">
        <v>49</v>
      </c>
      <c r="AC19" s="42" t="s">
        <v>49</v>
      </c>
      <c r="AD19" s="57" t="s">
        <v>49</v>
      </c>
      <c r="AE19" s="42" t="s">
        <v>49</v>
      </c>
      <c r="AF19" s="57" t="s">
        <v>49</v>
      </c>
      <c r="AG19" s="42" t="s">
        <v>49</v>
      </c>
      <c r="AH19" s="57" t="s">
        <v>49</v>
      </c>
      <c r="AI19" s="42" t="s">
        <v>49</v>
      </c>
      <c r="AJ19" s="57" t="s">
        <v>49</v>
      </c>
      <c r="AK19" s="42" t="s">
        <v>49</v>
      </c>
      <c r="AL19" s="57" t="s">
        <v>49</v>
      </c>
      <c r="AM19" s="42" t="s">
        <v>49</v>
      </c>
      <c r="AN19" s="57" t="s">
        <v>49</v>
      </c>
      <c r="AO19" s="42" t="s">
        <v>49</v>
      </c>
      <c r="AP19" s="57" t="s">
        <v>49</v>
      </c>
      <c r="AQ19" s="42" t="s">
        <v>49</v>
      </c>
      <c r="AR19" s="57" t="s">
        <v>49</v>
      </c>
      <c r="AS19" s="42" t="s">
        <v>49</v>
      </c>
      <c r="AT19" s="57" t="s">
        <v>49</v>
      </c>
      <c r="AU19" s="42" t="s">
        <v>49</v>
      </c>
      <c r="AV19" s="57" t="s">
        <v>49</v>
      </c>
      <c r="AW19" s="42" t="s">
        <v>49</v>
      </c>
      <c r="AX19" s="57" t="s">
        <v>49</v>
      </c>
      <c r="AY19" s="42" t="s">
        <v>49</v>
      </c>
      <c r="AZ19" s="57" t="s">
        <v>49</v>
      </c>
      <c r="BA19" s="42" t="s">
        <v>49</v>
      </c>
      <c r="BB19" s="57" t="s">
        <v>49</v>
      </c>
      <c r="BC19" s="42" t="s">
        <v>49</v>
      </c>
      <c r="BD19" s="57" t="s">
        <v>49</v>
      </c>
      <c r="BE19" s="42" t="s">
        <v>49</v>
      </c>
      <c r="BF19" s="57" t="s">
        <v>49</v>
      </c>
      <c r="BG19" s="42" t="s">
        <v>49</v>
      </c>
      <c r="BH19" s="57" t="s">
        <v>49</v>
      </c>
      <c r="BI19" s="58"/>
    </row>
    <row r="20" spans="2:61" ht="33" customHeight="1" x14ac:dyDescent="0.2">
      <c r="B20" s="53" t="s">
        <v>63</v>
      </c>
      <c r="C20" s="54" t="s">
        <v>64</v>
      </c>
      <c r="D20" s="55" t="s">
        <v>48</v>
      </c>
      <c r="E20" s="42" t="s">
        <v>49</v>
      </c>
      <c r="F20" s="56" t="s">
        <v>49</v>
      </c>
      <c r="G20" s="42" t="s">
        <v>49</v>
      </c>
      <c r="H20" s="56" t="s">
        <v>49</v>
      </c>
      <c r="I20" s="42" t="s">
        <v>49</v>
      </c>
      <c r="J20" s="56" t="s">
        <v>49</v>
      </c>
      <c r="K20" s="42" t="s">
        <v>49</v>
      </c>
      <c r="L20" s="56" t="s">
        <v>49</v>
      </c>
      <c r="M20" s="42" t="s">
        <v>49</v>
      </c>
      <c r="N20" s="57" t="s">
        <v>49</v>
      </c>
      <c r="O20" s="42" t="s">
        <v>49</v>
      </c>
      <c r="P20" s="57" t="s">
        <v>49</v>
      </c>
      <c r="Q20" s="42" t="s">
        <v>49</v>
      </c>
      <c r="R20" s="57" t="s">
        <v>49</v>
      </c>
      <c r="S20" s="42" t="s">
        <v>50</v>
      </c>
      <c r="T20" s="57" t="s">
        <v>60</v>
      </c>
      <c r="U20" s="42" t="s">
        <v>65</v>
      </c>
      <c r="V20" s="57" t="s">
        <v>60</v>
      </c>
      <c r="W20" s="42" t="s">
        <v>49</v>
      </c>
      <c r="X20" s="57" t="s">
        <v>49</v>
      </c>
      <c r="Y20" s="42" t="s">
        <v>49</v>
      </c>
      <c r="Z20" s="57" t="s">
        <v>49</v>
      </c>
      <c r="AA20" s="42" t="s">
        <v>49</v>
      </c>
      <c r="AB20" s="57" t="s">
        <v>49</v>
      </c>
      <c r="AC20" s="42" t="s">
        <v>49</v>
      </c>
      <c r="AD20" s="57" t="s">
        <v>49</v>
      </c>
      <c r="AE20" s="42" t="s">
        <v>49</v>
      </c>
      <c r="AF20" s="57" t="s">
        <v>49</v>
      </c>
      <c r="AG20" s="42" t="s">
        <v>49</v>
      </c>
      <c r="AH20" s="57" t="s">
        <v>49</v>
      </c>
      <c r="AI20" s="42" t="s">
        <v>49</v>
      </c>
      <c r="AJ20" s="57" t="s">
        <v>49</v>
      </c>
      <c r="AK20" s="42" t="s">
        <v>49</v>
      </c>
      <c r="AL20" s="57" t="s">
        <v>49</v>
      </c>
      <c r="AM20" s="42" t="s">
        <v>49</v>
      </c>
      <c r="AN20" s="57" t="s">
        <v>49</v>
      </c>
      <c r="AO20" s="42" t="s">
        <v>49</v>
      </c>
      <c r="AP20" s="57" t="s">
        <v>49</v>
      </c>
      <c r="AQ20" s="42" t="s">
        <v>57</v>
      </c>
      <c r="AR20" s="57" t="s">
        <v>60</v>
      </c>
      <c r="AS20" s="42" t="s">
        <v>49</v>
      </c>
      <c r="AT20" s="57" t="s">
        <v>49</v>
      </c>
      <c r="AU20" s="42" t="s">
        <v>55</v>
      </c>
      <c r="AV20" s="57" t="s">
        <v>60</v>
      </c>
      <c r="AW20" s="42" t="s">
        <v>49</v>
      </c>
      <c r="AX20" s="57" t="s">
        <v>49</v>
      </c>
      <c r="AY20" s="42" t="s">
        <v>49</v>
      </c>
      <c r="AZ20" s="57" t="s">
        <v>49</v>
      </c>
      <c r="BA20" s="42" t="s">
        <v>49</v>
      </c>
      <c r="BB20" s="57" t="s">
        <v>49</v>
      </c>
      <c r="BC20" s="42" t="s">
        <v>49</v>
      </c>
      <c r="BD20" s="57" t="s">
        <v>49</v>
      </c>
      <c r="BE20" s="42" t="s">
        <v>49</v>
      </c>
      <c r="BF20" s="57" t="s">
        <v>49</v>
      </c>
      <c r="BG20" s="42" t="s">
        <v>49</v>
      </c>
      <c r="BH20" s="57" t="s">
        <v>49</v>
      </c>
      <c r="BI20" s="58"/>
    </row>
    <row r="21" spans="2:61" ht="33" customHeight="1" x14ac:dyDescent="0.2">
      <c r="B21" s="53" t="s">
        <v>66</v>
      </c>
      <c r="C21" s="54" t="s">
        <v>67</v>
      </c>
      <c r="D21" s="55" t="s">
        <v>48</v>
      </c>
      <c r="E21" s="42" t="s">
        <v>49</v>
      </c>
      <c r="F21" s="56" t="s">
        <v>49</v>
      </c>
      <c r="G21" s="42" t="s">
        <v>49</v>
      </c>
      <c r="H21" s="56" t="s">
        <v>49</v>
      </c>
      <c r="I21" s="42" t="s">
        <v>49</v>
      </c>
      <c r="J21" s="56" t="s">
        <v>49</v>
      </c>
      <c r="K21" s="42" t="s">
        <v>49</v>
      </c>
      <c r="L21" s="56" t="s">
        <v>49</v>
      </c>
      <c r="M21" s="42" t="s">
        <v>49</v>
      </c>
      <c r="N21" s="57" t="s">
        <v>49</v>
      </c>
      <c r="O21" s="42" t="s">
        <v>49</v>
      </c>
      <c r="P21" s="57" t="s">
        <v>49</v>
      </c>
      <c r="Q21" s="42" t="s">
        <v>49</v>
      </c>
      <c r="R21" s="57" t="s">
        <v>49</v>
      </c>
      <c r="S21" s="42" t="s">
        <v>50</v>
      </c>
      <c r="T21" s="57" t="s">
        <v>60</v>
      </c>
      <c r="U21" s="42" t="s">
        <v>68</v>
      </c>
      <c r="V21" s="57" t="s">
        <v>51</v>
      </c>
      <c r="W21" s="42" t="s">
        <v>49</v>
      </c>
      <c r="X21" s="57" t="s">
        <v>49</v>
      </c>
      <c r="Y21" s="42" t="s">
        <v>49</v>
      </c>
      <c r="Z21" s="57" t="s">
        <v>49</v>
      </c>
      <c r="AA21" s="42" t="s">
        <v>49</v>
      </c>
      <c r="AB21" s="57" t="s">
        <v>49</v>
      </c>
      <c r="AC21" s="42" t="s">
        <v>49</v>
      </c>
      <c r="AD21" s="57" t="s">
        <v>49</v>
      </c>
      <c r="AE21" s="42" t="s">
        <v>49</v>
      </c>
      <c r="AF21" s="57" t="s">
        <v>49</v>
      </c>
      <c r="AG21" s="42" t="s">
        <v>49</v>
      </c>
      <c r="AH21" s="57" t="s">
        <v>49</v>
      </c>
      <c r="AI21" s="42" t="s">
        <v>49</v>
      </c>
      <c r="AJ21" s="57" t="s">
        <v>49</v>
      </c>
      <c r="AK21" s="42" t="s">
        <v>49</v>
      </c>
      <c r="AL21" s="57" t="s">
        <v>49</v>
      </c>
      <c r="AM21" s="42" t="s">
        <v>49</v>
      </c>
      <c r="AN21" s="57" t="s">
        <v>49</v>
      </c>
      <c r="AO21" s="42" t="s">
        <v>49</v>
      </c>
      <c r="AP21" s="57" t="s">
        <v>49</v>
      </c>
      <c r="AQ21" s="42" t="s">
        <v>55</v>
      </c>
      <c r="AR21" s="57" t="s">
        <v>51</v>
      </c>
      <c r="AS21" s="42" t="s">
        <v>49</v>
      </c>
      <c r="AT21" s="57" t="s">
        <v>49</v>
      </c>
      <c r="AU21" s="42" t="s">
        <v>57</v>
      </c>
      <c r="AV21" s="57" t="s">
        <v>51</v>
      </c>
      <c r="AW21" s="42" t="s">
        <v>49</v>
      </c>
      <c r="AX21" s="57" t="s">
        <v>49</v>
      </c>
      <c r="AY21" s="42" t="s">
        <v>49</v>
      </c>
      <c r="AZ21" s="57" t="s">
        <v>49</v>
      </c>
      <c r="BA21" s="42" t="s">
        <v>49</v>
      </c>
      <c r="BB21" s="57" t="s">
        <v>49</v>
      </c>
      <c r="BC21" s="42" t="s">
        <v>49</v>
      </c>
      <c r="BD21" s="57" t="s">
        <v>49</v>
      </c>
      <c r="BE21" s="42" t="s">
        <v>65</v>
      </c>
      <c r="BF21" s="57" t="s">
        <v>60</v>
      </c>
      <c r="BG21" s="42" t="s">
        <v>49</v>
      </c>
      <c r="BH21" s="57" t="s">
        <v>49</v>
      </c>
      <c r="BI21" s="58"/>
    </row>
    <row r="22" spans="2:61" ht="33" customHeight="1" x14ac:dyDescent="0.2">
      <c r="B22" s="53" t="s">
        <v>69</v>
      </c>
      <c r="C22" s="54" t="s">
        <v>70</v>
      </c>
      <c r="D22" s="55" t="s">
        <v>48</v>
      </c>
      <c r="E22" s="42" t="s">
        <v>49</v>
      </c>
      <c r="F22" s="56" t="s">
        <v>49</v>
      </c>
      <c r="G22" s="42" t="s">
        <v>49</v>
      </c>
      <c r="H22" s="56" t="s">
        <v>49</v>
      </c>
      <c r="I22" s="42" t="s">
        <v>49</v>
      </c>
      <c r="J22" s="56" t="s">
        <v>49</v>
      </c>
      <c r="K22" s="42" t="s">
        <v>49</v>
      </c>
      <c r="L22" s="56" t="s">
        <v>49</v>
      </c>
      <c r="M22" s="42" t="s">
        <v>49</v>
      </c>
      <c r="N22" s="57" t="s">
        <v>49</v>
      </c>
      <c r="O22" s="42" t="s">
        <v>49</v>
      </c>
      <c r="P22" s="57" t="s">
        <v>49</v>
      </c>
      <c r="Q22" s="42" t="s">
        <v>49</v>
      </c>
      <c r="R22" s="57" t="s">
        <v>49</v>
      </c>
      <c r="S22" s="42" t="s">
        <v>55</v>
      </c>
      <c r="T22" s="57" t="s">
        <v>60</v>
      </c>
      <c r="U22" s="42" t="s">
        <v>57</v>
      </c>
      <c r="V22" s="57" t="s">
        <v>60</v>
      </c>
      <c r="W22" s="42" t="s">
        <v>49</v>
      </c>
      <c r="X22" s="57" t="s">
        <v>49</v>
      </c>
      <c r="Y22" s="42" t="s">
        <v>49</v>
      </c>
      <c r="Z22" s="57" t="s">
        <v>49</v>
      </c>
      <c r="AA22" s="42" t="s">
        <v>49</v>
      </c>
      <c r="AB22" s="57" t="s">
        <v>49</v>
      </c>
      <c r="AC22" s="42" t="s">
        <v>49</v>
      </c>
      <c r="AD22" s="57" t="s">
        <v>49</v>
      </c>
      <c r="AE22" s="42" t="s">
        <v>49</v>
      </c>
      <c r="AF22" s="57" t="s">
        <v>49</v>
      </c>
      <c r="AG22" s="42" t="s">
        <v>49</v>
      </c>
      <c r="AH22" s="57" t="s">
        <v>49</v>
      </c>
      <c r="AI22" s="42" t="s">
        <v>49</v>
      </c>
      <c r="AJ22" s="57" t="s">
        <v>49</v>
      </c>
      <c r="AK22" s="42" t="s">
        <v>49</v>
      </c>
      <c r="AL22" s="57" t="s">
        <v>49</v>
      </c>
      <c r="AM22" s="42" t="s">
        <v>49</v>
      </c>
      <c r="AN22" s="57" t="s">
        <v>49</v>
      </c>
      <c r="AO22" s="42" t="s">
        <v>49</v>
      </c>
      <c r="AP22" s="57" t="s">
        <v>49</v>
      </c>
      <c r="AQ22" s="42" t="s">
        <v>50</v>
      </c>
      <c r="AR22" s="57" t="s">
        <v>60</v>
      </c>
      <c r="AS22" s="42" t="s">
        <v>49</v>
      </c>
      <c r="AT22" s="57" t="s">
        <v>49</v>
      </c>
      <c r="AU22" s="42" t="s">
        <v>49</v>
      </c>
      <c r="AV22" s="57" t="s">
        <v>49</v>
      </c>
      <c r="AW22" s="42" t="s">
        <v>49</v>
      </c>
      <c r="AX22" s="57" t="s">
        <v>49</v>
      </c>
      <c r="AY22" s="42" t="s">
        <v>49</v>
      </c>
      <c r="AZ22" s="57" t="s">
        <v>49</v>
      </c>
      <c r="BA22" s="42" t="s">
        <v>49</v>
      </c>
      <c r="BB22" s="57" t="s">
        <v>49</v>
      </c>
      <c r="BC22" s="42" t="s">
        <v>65</v>
      </c>
      <c r="BD22" s="57" t="s">
        <v>60</v>
      </c>
      <c r="BE22" s="42" t="s">
        <v>49</v>
      </c>
      <c r="BF22" s="57" t="s">
        <v>49</v>
      </c>
      <c r="BG22" s="42" t="s">
        <v>49</v>
      </c>
      <c r="BH22" s="57" t="s">
        <v>49</v>
      </c>
      <c r="BI22" s="58"/>
    </row>
    <row r="23" spans="2:61" ht="33" customHeight="1" x14ac:dyDescent="0.2">
      <c r="B23" s="53" t="s">
        <v>71</v>
      </c>
      <c r="C23" s="54" t="s">
        <v>72</v>
      </c>
      <c r="D23" s="55" t="s">
        <v>48</v>
      </c>
      <c r="E23" s="42" t="s">
        <v>49</v>
      </c>
      <c r="F23" s="56" t="s">
        <v>49</v>
      </c>
      <c r="G23" s="42" t="s">
        <v>49</v>
      </c>
      <c r="H23" s="56" t="s">
        <v>49</v>
      </c>
      <c r="I23" s="42" t="s">
        <v>49</v>
      </c>
      <c r="J23" s="56" t="s">
        <v>49</v>
      </c>
      <c r="K23" s="42" t="s">
        <v>49</v>
      </c>
      <c r="L23" s="56" t="s">
        <v>49</v>
      </c>
      <c r="M23" s="42" t="s">
        <v>65</v>
      </c>
      <c r="N23" s="57" t="s">
        <v>51</v>
      </c>
      <c r="O23" s="42" t="s">
        <v>49</v>
      </c>
      <c r="P23" s="57" t="s">
        <v>49</v>
      </c>
      <c r="Q23" s="42" t="s">
        <v>49</v>
      </c>
      <c r="R23" s="57" t="s">
        <v>49</v>
      </c>
      <c r="S23" s="42" t="s">
        <v>57</v>
      </c>
      <c r="T23" s="57" t="s">
        <v>60</v>
      </c>
      <c r="U23" s="42" t="s">
        <v>55</v>
      </c>
      <c r="V23" s="57" t="s">
        <v>60</v>
      </c>
      <c r="W23" s="42" t="s">
        <v>49</v>
      </c>
      <c r="X23" s="57" t="s">
        <v>49</v>
      </c>
      <c r="Y23" s="42" t="s">
        <v>49</v>
      </c>
      <c r="Z23" s="57" t="s">
        <v>49</v>
      </c>
      <c r="AA23" s="42" t="s">
        <v>49</v>
      </c>
      <c r="AB23" s="57" t="s">
        <v>49</v>
      </c>
      <c r="AC23" s="42" t="s">
        <v>49</v>
      </c>
      <c r="AD23" s="57" t="s">
        <v>49</v>
      </c>
      <c r="AE23" s="42" t="s">
        <v>49</v>
      </c>
      <c r="AF23" s="57" t="s">
        <v>49</v>
      </c>
      <c r="AG23" s="42" t="s">
        <v>49</v>
      </c>
      <c r="AH23" s="57" t="s">
        <v>49</v>
      </c>
      <c r="AI23" s="42" t="s">
        <v>49</v>
      </c>
      <c r="AJ23" s="57" t="s">
        <v>49</v>
      </c>
      <c r="AK23" s="42" t="s">
        <v>49</v>
      </c>
      <c r="AL23" s="57" t="s">
        <v>49</v>
      </c>
      <c r="AM23" s="42" t="s">
        <v>49</v>
      </c>
      <c r="AN23" s="57" t="s">
        <v>49</v>
      </c>
      <c r="AO23" s="42" t="s">
        <v>49</v>
      </c>
      <c r="AP23" s="57" t="s">
        <v>49</v>
      </c>
      <c r="AQ23" s="42" t="s">
        <v>50</v>
      </c>
      <c r="AR23" s="57" t="s">
        <v>60</v>
      </c>
      <c r="AS23" s="42" t="s">
        <v>49</v>
      </c>
      <c r="AT23" s="57" t="s">
        <v>49</v>
      </c>
      <c r="AU23" s="42" t="s">
        <v>49</v>
      </c>
      <c r="AV23" s="57" t="s">
        <v>49</v>
      </c>
      <c r="AW23" s="42" t="s">
        <v>49</v>
      </c>
      <c r="AX23" s="57" t="s">
        <v>49</v>
      </c>
      <c r="AY23" s="42" t="s">
        <v>49</v>
      </c>
      <c r="AZ23" s="57" t="s">
        <v>49</v>
      </c>
      <c r="BA23" s="42" t="s">
        <v>49</v>
      </c>
      <c r="BB23" s="57" t="s">
        <v>49</v>
      </c>
      <c r="BC23" s="42" t="s">
        <v>49</v>
      </c>
      <c r="BD23" s="57" t="s">
        <v>49</v>
      </c>
      <c r="BE23" s="42" t="s">
        <v>49</v>
      </c>
      <c r="BF23" s="57" t="s">
        <v>49</v>
      </c>
      <c r="BG23" s="42" t="s">
        <v>49</v>
      </c>
      <c r="BH23" s="57" t="s">
        <v>49</v>
      </c>
      <c r="BI23" s="58"/>
    </row>
    <row r="24" spans="2:61" ht="33" customHeight="1" x14ac:dyDescent="0.2">
      <c r="B24" s="53" t="s">
        <v>73</v>
      </c>
      <c r="C24" s="54" t="s">
        <v>74</v>
      </c>
      <c r="D24" s="55" t="s">
        <v>48</v>
      </c>
      <c r="E24" s="42" t="s">
        <v>57</v>
      </c>
      <c r="F24" s="56" t="s">
        <v>56</v>
      </c>
      <c r="G24" s="42" t="s">
        <v>65</v>
      </c>
      <c r="H24" s="56" t="s">
        <v>56</v>
      </c>
      <c r="I24" s="42" t="s">
        <v>49</v>
      </c>
      <c r="J24" s="56" t="s">
        <v>49</v>
      </c>
      <c r="K24" s="42" t="s">
        <v>49</v>
      </c>
      <c r="L24" s="56" t="s">
        <v>49</v>
      </c>
      <c r="M24" s="42" t="s">
        <v>49</v>
      </c>
      <c r="N24" s="57" t="s">
        <v>49</v>
      </c>
      <c r="O24" s="42" t="s">
        <v>49</v>
      </c>
      <c r="P24" s="57" t="s">
        <v>49</v>
      </c>
      <c r="Q24" s="42" t="s">
        <v>49</v>
      </c>
      <c r="R24" s="57" t="s">
        <v>49</v>
      </c>
      <c r="S24" s="42" t="s">
        <v>49</v>
      </c>
      <c r="T24" s="57" t="s">
        <v>49</v>
      </c>
      <c r="U24" s="42" t="s">
        <v>50</v>
      </c>
      <c r="V24" s="57" t="s">
        <v>60</v>
      </c>
      <c r="W24" s="42" t="s">
        <v>49</v>
      </c>
      <c r="X24" s="57" t="s">
        <v>49</v>
      </c>
      <c r="Y24" s="42" t="s">
        <v>49</v>
      </c>
      <c r="Z24" s="57" t="s">
        <v>49</v>
      </c>
      <c r="AA24" s="42" t="s">
        <v>49</v>
      </c>
      <c r="AB24" s="57" t="s">
        <v>49</v>
      </c>
      <c r="AC24" s="42" t="s">
        <v>49</v>
      </c>
      <c r="AD24" s="57" t="s">
        <v>49</v>
      </c>
      <c r="AE24" s="42" t="s">
        <v>49</v>
      </c>
      <c r="AF24" s="57" t="s">
        <v>49</v>
      </c>
      <c r="AG24" s="42" t="s">
        <v>49</v>
      </c>
      <c r="AH24" s="57" t="s">
        <v>49</v>
      </c>
      <c r="AI24" s="42" t="s">
        <v>49</v>
      </c>
      <c r="AJ24" s="57" t="s">
        <v>49</v>
      </c>
      <c r="AK24" s="42" t="s">
        <v>49</v>
      </c>
      <c r="AL24" s="57" t="s">
        <v>49</v>
      </c>
      <c r="AM24" s="42" t="s">
        <v>49</v>
      </c>
      <c r="AN24" s="57" t="s">
        <v>49</v>
      </c>
      <c r="AO24" s="42" t="s">
        <v>49</v>
      </c>
      <c r="AP24" s="57" t="s">
        <v>49</v>
      </c>
      <c r="AQ24" s="42" t="s">
        <v>68</v>
      </c>
      <c r="AR24" s="57" t="s">
        <v>51</v>
      </c>
      <c r="AS24" s="42" t="s">
        <v>49</v>
      </c>
      <c r="AT24" s="57" t="s">
        <v>49</v>
      </c>
      <c r="AU24" s="42" t="s">
        <v>49</v>
      </c>
      <c r="AV24" s="57" t="s">
        <v>49</v>
      </c>
      <c r="AW24" s="42" t="s">
        <v>49</v>
      </c>
      <c r="AX24" s="57" t="s">
        <v>49</v>
      </c>
      <c r="AY24" s="42" t="s">
        <v>49</v>
      </c>
      <c r="AZ24" s="57" t="s">
        <v>49</v>
      </c>
      <c r="BA24" s="42" t="s">
        <v>49</v>
      </c>
      <c r="BB24" s="57" t="s">
        <v>49</v>
      </c>
      <c r="BC24" s="42" t="s">
        <v>55</v>
      </c>
      <c r="BD24" s="57" t="s">
        <v>51</v>
      </c>
      <c r="BE24" s="42" t="s">
        <v>49</v>
      </c>
      <c r="BF24" s="57" t="s">
        <v>49</v>
      </c>
      <c r="BG24" s="42" t="s">
        <v>49</v>
      </c>
      <c r="BH24" s="57" t="s">
        <v>49</v>
      </c>
      <c r="BI24" s="58"/>
    </row>
    <row r="25" spans="2:61" ht="33" customHeight="1" x14ac:dyDescent="0.2">
      <c r="B25" s="53" t="s">
        <v>75</v>
      </c>
      <c r="C25" s="54" t="s">
        <v>76</v>
      </c>
      <c r="D25" s="55" t="s">
        <v>48</v>
      </c>
      <c r="E25" s="42" t="s">
        <v>49</v>
      </c>
      <c r="F25" s="56" t="s">
        <v>49</v>
      </c>
      <c r="G25" s="42" t="s">
        <v>49</v>
      </c>
      <c r="H25" s="56" t="s">
        <v>49</v>
      </c>
      <c r="I25" s="42" t="s">
        <v>49</v>
      </c>
      <c r="J25" s="56" t="s">
        <v>49</v>
      </c>
      <c r="K25" s="42" t="s">
        <v>49</v>
      </c>
      <c r="L25" s="56" t="s">
        <v>49</v>
      </c>
      <c r="M25" s="42" t="s">
        <v>49</v>
      </c>
      <c r="N25" s="57" t="s">
        <v>49</v>
      </c>
      <c r="O25" s="42" t="s">
        <v>49</v>
      </c>
      <c r="P25" s="57" t="s">
        <v>49</v>
      </c>
      <c r="Q25" s="42" t="s">
        <v>49</v>
      </c>
      <c r="R25" s="57" t="s">
        <v>49</v>
      </c>
      <c r="S25" s="42" t="s">
        <v>50</v>
      </c>
      <c r="T25" s="57" t="s">
        <v>60</v>
      </c>
      <c r="U25" s="42" t="s">
        <v>49</v>
      </c>
      <c r="V25" s="57" t="s">
        <v>49</v>
      </c>
      <c r="W25" s="42" t="s">
        <v>49</v>
      </c>
      <c r="X25" s="57" t="s">
        <v>49</v>
      </c>
      <c r="Y25" s="42" t="s">
        <v>49</v>
      </c>
      <c r="Z25" s="57" t="s">
        <v>49</v>
      </c>
      <c r="AA25" s="42" t="s">
        <v>49</v>
      </c>
      <c r="AB25" s="57" t="s">
        <v>49</v>
      </c>
      <c r="AC25" s="42" t="s">
        <v>49</v>
      </c>
      <c r="AD25" s="57" t="s">
        <v>49</v>
      </c>
      <c r="AE25" s="42" t="s">
        <v>49</v>
      </c>
      <c r="AF25" s="57" t="s">
        <v>49</v>
      </c>
      <c r="AG25" s="42" t="s">
        <v>49</v>
      </c>
      <c r="AH25" s="57" t="s">
        <v>49</v>
      </c>
      <c r="AI25" s="42" t="s">
        <v>49</v>
      </c>
      <c r="AJ25" s="57" t="s">
        <v>49</v>
      </c>
      <c r="AK25" s="42" t="s">
        <v>49</v>
      </c>
      <c r="AL25" s="57" t="s">
        <v>49</v>
      </c>
      <c r="AM25" s="42" t="s">
        <v>49</v>
      </c>
      <c r="AN25" s="57" t="s">
        <v>49</v>
      </c>
      <c r="AO25" s="42" t="s">
        <v>49</v>
      </c>
      <c r="AP25" s="57" t="s">
        <v>49</v>
      </c>
      <c r="AQ25" s="42" t="s">
        <v>49</v>
      </c>
      <c r="AR25" s="57" t="s">
        <v>49</v>
      </c>
      <c r="AS25" s="42" t="s">
        <v>49</v>
      </c>
      <c r="AT25" s="57" t="s">
        <v>49</v>
      </c>
      <c r="AU25" s="42" t="s">
        <v>49</v>
      </c>
      <c r="AV25" s="57" t="s">
        <v>49</v>
      </c>
      <c r="AW25" s="42" t="s">
        <v>49</v>
      </c>
      <c r="AX25" s="57" t="s">
        <v>49</v>
      </c>
      <c r="AY25" s="42" t="s">
        <v>49</v>
      </c>
      <c r="AZ25" s="57" t="s">
        <v>49</v>
      </c>
      <c r="BA25" s="42" t="s">
        <v>49</v>
      </c>
      <c r="BB25" s="57" t="s">
        <v>49</v>
      </c>
      <c r="BC25" s="42" t="s">
        <v>49</v>
      </c>
      <c r="BD25" s="57" t="s">
        <v>49</v>
      </c>
      <c r="BE25" s="42" t="s">
        <v>49</v>
      </c>
      <c r="BF25" s="57" t="s">
        <v>49</v>
      </c>
      <c r="BG25" s="42" t="s">
        <v>49</v>
      </c>
      <c r="BH25" s="57" t="s">
        <v>49</v>
      </c>
      <c r="BI25" s="58"/>
    </row>
    <row r="26" spans="2:61" ht="33" customHeight="1" x14ac:dyDescent="0.2">
      <c r="B26" s="53" t="s">
        <v>77</v>
      </c>
      <c r="C26" s="54" t="s">
        <v>78</v>
      </c>
      <c r="D26" s="55" t="s">
        <v>48</v>
      </c>
      <c r="E26" s="42" t="s">
        <v>49</v>
      </c>
      <c r="F26" s="56" t="s">
        <v>49</v>
      </c>
      <c r="G26" s="42" t="s">
        <v>49</v>
      </c>
      <c r="H26" s="56" t="s">
        <v>49</v>
      </c>
      <c r="I26" s="42" t="s">
        <v>49</v>
      </c>
      <c r="J26" s="56" t="s">
        <v>49</v>
      </c>
      <c r="K26" s="42" t="s">
        <v>49</v>
      </c>
      <c r="L26" s="56" t="s">
        <v>49</v>
      </c>
      <c r="M26" s="42" t="s">
        <v>49</v>
      </c>
      <c r="N26" s="57" t="s">
        <v>49</v>
      </c>
      <c r="O26" s="42" t="s">
        <v>49</v>
      </c>
      <c r="P26" s="57" t="s">
        <v>49</v>
      </c>
      <c r="Q26" s="42" t="s">
        <v>49</v>
      </c>
      <c r="R26" s="57" t="s">
        <v>49</v>
      </c>
      <c r="S26" s="42" t="s">
        <v>49</v>
      </c>
      <c r="T26" s="57" t="s">
        <v>49</v>
      </c>
      <c r="U26" s="42" t="s">
        <v>49</v>
      </c>
      <c r="V26" s="57" t="s">
        <v>49</v>
      </c>
      <c r="W26" s="42" t="s">
        <v>49</v>
      </c>
      <c r="X26" s="57" t="s">
        <v>49</v>
      </c>
      <c r="Y26" s="42" t="s">
        <v>49</v>
      </c>
      <c r="Z26" s="57" t="s">
        <v>49</v>
      </c>
      <c r="AA26" s="42" t="s">
        <v>49</v>
      </c>
      <c r="AB26" s="57" t="s">
        <v>49</v>
      </c>
      <c r="AC26" s="42" t="s">
        <v>49</v>
      </c>
      <c r="AD26" s="57" t="s">
        <v>49</v>
      </c>
      <c r="AE26" s="42" t="s">
        <v>49</v>
      </c>
      <c r="AF26" s="57" t="s">
        <v>49</v>
      </c>
      <c r="AG26" s="42" t="s">
        <v>49</v>
      </c>
      <c r="AH26" s="57" t="s">
        <v>49</v>
      </c>
      <c r="AI26" s="42" t="s">
        <v>49</v>
      </c>
      <c r="AJ26" s="57" t="s">
        <v>49</v>
      </c>
      <c r="AK26" s="42" t="s">
        <v>55</v>
      </c>
      <c r="AL26" s="57" t="s">
        <v>51</v>
      </c>
      <c r="AM26" s="42" t="s">
        <v>50</v>
      </c>
      <c r="AN26" s="57" t="s">
        <v>60</v>
      </c>
      <c r="AO26" s="42" t="s">
        <v>49</v>
      </c>
      <c r="AP26" s="57" t="s">
        <v>49</v>
      </c>
      <c r="AQ26" s="42" t="s">
        <v>49</v>
      </c>
      <c r="AR26" s="57" t="s">
        <v>49</v>
      </c>
      <c r="AS26" s="42" t="s">
        <v>49</v>
      </c>
      <c r="AT26" s="57" t="s">
        <v>49</v>
      </c>
      <c r="AU26" s="42" t="s">
        <v>49</v>
      </c>
      <c r="AV26" s="57" t="s">
        <v>49</v>
      </c>
      <c r="AW26" s="42" t="s">
        <v>49</v>
      </c>
      <c r="AX26" s="57" t="s">
        <v>49</v>
      </c>
      <c r="AY26" s="42" t="s">
        <v>49</v>
      </c>
      <c r="AZ26" s="57" t="s">
        <v>49</v>
      </c>
      <c r="BA26" s="42" t="s">
        <v>49</v>
      </c>
      <c r="BB26" s="57" t="s">
        <v>49</v>
      </c>
      <c r="BC26" s="42" t="s">
        <v>49</v>
      </c>
      <c r="BD26" s="57" t="s">
        <v>49</v>
      </c>
      <c r="BE26" s="42" t="s">
        <v>49</v>
      </c>
      <c r="BF26" s="57" t="s">
        <v>49</v>
      </c>
      <c r="BG26" s="42" t="s">
        <v>49</v>
      </c>
      <c r="BH26" s="57" t="s">
        <v>49</v>
      </c>
      <c r="BI26" s="58"/>
    </row>
    <row r="27" spans="2:61" ht="33" customHeight="1" x14ac:dyDescent="0.2">
      <c r="B27" s="53" t="s">
        <v>79</v>
      </c>
      <c r="C27" s="54" t="s">
        <v>80</v>
      </c>
      <c r="D27" s="55" t="s">
        <v>48</v>
      </c>
      <c r="E27" s="42" t="s">
        <v>49</v>
      </c>
      <c r="F27" s="56" t="s">
        <v>49</v>
      </c>
      <c r="G27" s="42" t="s">
        <v>50</v>
      </c>
      <c r="H27" s="56" t="s">
        <v>60</v>
      </c>
      <c r="I27" s="42" t="s">
        <v>49</v>
      </c>
      <c r="J27" s="56" t="s">
        <v>49</v>
      </c>
      <c r="K27" s="42" t="s">
        <v>49</v>
      </c>
      <c r="L27" s="56" t="s">
        <v>49</v>
      </c>
      <c r="M27" s="42" t="s">
        <v>49</v>
      </c>
      <c r="N27" s="57" t="s">
        <v>49</v>
      </c>
      <c r="O27" s="42" t="s">
        <v>49</v>
      </c>
      <c r="P27" s="57" t="s">
        <v>49</v>
      </c>
      <c r="Q27" s="42" t="s">
        <v>49</v>
      </c>
      <c r="R27" s="57" t="s">
        <v>49</v>
      </c>
      <c r="S27" s="42" t="s">
        <v>49</v>
      </c>
      <c r="T27" s="57" t="s">
        <v>49</v>
      </c>
      <c r="U27" s="42" t="s">
        <v>49</v>
      </c>
      <c r="V27" s="57" t="s">
        <v>49</v>
      </c>
      <c r="W27" s="42" t="s">
        <v>49</v>
      </c>
      <c r="X27" s="57" t="s">
        <v>49</v>
      </c>
      <c r="Y27" s="42" t="s">
        <v>49</v>
      </c>
      <c r="Z27" s="57" t="s">
        <v>49</v>
      </c>
      <c r="AA27" s="42" t="s">
        <v>49</v>
      </c>
      <c r="AB27" s="57" t="s">
        <v>49</v>
      </c>
      <c r="AC27" s="42" t="s">
        <v>49</v>
      </c>
      <c r="AD27" s="57" t="s">
        <v>49</v>
      </c>
      <c r="AE27" s="42" t="s">
        <v>49</v>
      </c>
      <c r="AF27" s="57" t="s">
        <v>49</v>
      </c>
      <c r="AG27" s="42" t="s">
        <v>49</v>
      </c>
      <c r="AH27" s="57" t="s">
        <v>49</v>
      </c>
      <c r="AI27" s="42" t="s">
        <v>49</v>
      </c>
      <c r="AJ27" s="57" t="s">
        <v>49</v>
      </c>
      <c r="AK27" s="42" t="s">
        <v>49</v>
      </c>
      <c r="AL27" s="57" t="s">
        <v>49</v>
      </c>
      <c r="AM27" s="42" t="s">
        <v>49</v>
      </c>
      <c r="AN27" s="57" t="s">
        <v>49</v>
      </c>
      <c r="AO27" s="42" t="s">
        <v>49</v>
      </c>
      <c r="AP27" s="57" t="s">
        <v>49</v>
      </c>
      <c r="AQ27" s="42" t="s">
        <v>49</v>
      </c>
      <c r="AR27" s="57" t="s">
        <v>49</v>
      </c>
      <c r="AS27" s="42" t="s">
        <v>49</v>
      </c>
      <c r="AT27" s="57" t="s">
        <v>49</v>
      </c>
      <c r="AU27" s="42" t="s">
        <v>49</v>
      </c>
      <c r="AV27" s="57" t="s">
        <v>49</v>
      </c>
      <c r="AW27" s="42" t="s">
        <v>49</v>
      </c>
      <c r="AX27" s="57" t="s">
        <v>49</v>
      </c>
      <c r="AY27" s="42" t="s">
        <v>49</v>
      </c>
      <c r="AZ27" s="57" t="s">
        <v>49</v>
      </c>
      <c r="BA27" s="42" t="s">
        <v>49</v>
      </c>
      <c r="BB27" s="57" t="s">
        <v>49</v>
      </c>
      <c r="BC27" s="42" t="s">
        <v>49</v>
      </c>
      <c r="BD27" s="57" t="s">
        <v>49</v>
      </c>
      <c r="BE27" s="42" t="s">
        <v>49</v>
      </c>
      <c r="BF27" s="57" t="s">
        <v>49</v>
      </c>
      <c r="BG27" s="42" t="s">
        <v>49</v>
      </c>
      <c r="BH27" s="57" t="s">
        <v>49</v>
      </c>
      <c r="BI27" s="58"/>
    </row>
    <row r="28" spans="2:61" ht="33" customHeight="1" x14ac:dyDescent="0.2">
      <c r="B28" s="53" t="s">
        <v>81</v>
      </c>
      <c r="C28" s="54" t="s">
        <v>82</v>
      </c>
      <c r="D28" s="55" t="s">
        <v>48</v>
      </c>
      <c r="E28" s="42" t="s">
        <v>55</v>
      </c>
      <c r="F28" s="56" t="s">
        <v>60</v>
      </c>
      <c r="G28" s="42" t="s">
        <v>50</v>
      </c>
      <c r="H28" s="56" t="s">
        <v>60</v>
      </c>
      <c r="I28" s="42" t="s">
        <v>49</v>
      </c>
      <c r="J28" s="56" t="s">
        <v>49</v>
      </c>
      <c r="K28" s="42" t="s">
        <v>49</v>
      </c>
      <c r="L28" s="56" t="s">
        <v>49</v>
      </c>
      <c r="M28" s="42" t="s">
        <v>49</v>
      </c>
      <c r="N28" s="57" t="s">
        <v>49</v>
      </c>
      <c r="O28" s="42" t="s">
        <v>49</v>
      </c>
      <c r="P28" s="57" t="s">
        <v>49</v>
      </c>
      <c r="Q28" s="42" t="s">
        <v>49</v>
      </c>
      <c r="R28" s="57" t="s">
        <v>49</v>
      </c>
      <c r="S28" s="42" t="s">
        <v>49</v>
      </c>
      <c r="T28" s="57" t="s">
        <v>49</v>
      </c>
      <c r="U28" s="42" t="s">
        <v>49</v>
      </c>
      <c r="V28" s="57" t="s">
        <v>49</v>
      </c>
      <c r="W28" s="42" t="s">
        <v>49</v>
      </c>
      <c r="X28" s="57" t="s">
        <v>49</v>
      </c>
      <c r="Y28" s="42" t="s">
        <v>68</v>
      </c>
      <c r="Z28" s="57" t="s">
        <v>60</v>
      </c>
      <c r="AA28" s="42" t="s">
        <v>49</v>
      </c>
      <c r="AB28" s="57" t="s">
        <v>49</v>
      </c>
      <c r="AC28" s="42" t="s">
        <v>49</v>
      </c>
      <c r="AD28" s="57" t="s">
        <v>49</v>
      </c>
      <c r="AE28" s="42" t="s">
        <v>49</v>
      </c>
      <c r="AF28" s="57" t="s">
        <v>49</v>
      </c>
      <c r="AG28" s="42" t="s">
        <v>49</v>
      </c>
      <c r="AH28" s="57" t="s">
        <v>49</v>
      </c>
      <c r="AI28" s="42" t="s">
        <v>49</v>
      </c>
      <c r="AJ28" s="57" t="s">
        <v>49</v>
      </c>
      <c r="AK28" s="42" t="s">
        <v>49</v>
      </c>
      <c r="AL28" s="57" t="s">
        <v>49</v>
      </c>
      <c r="AM28" s="42" t="s">
        <v>49</v>
      </c>
      <c r="AN28" s="57" t="s">
        <v>49</v>
      </c>
      <c r="AO28" s="42" t="s">
        <v>49</v>
      </c>
      <c r="AP28" s="57" t="s">
        <v>49</v>
      </c>
      <c r="AQ28" s="42" t="s">
        <v>49</v>
      </c>
      <c r="AR28" s="57" t="s">
        <v>49</v>
      </c>
      <c r="AS28" s="42" t="s">
        <v>49</v>
      </c>
      <c r="AT28" s="57" t="s">
        <v>49</v>
      </c>
      <c r="AU28" s="42" t="s">
        <v>49</v>
      </c>
      <c r="AV28" s="57" t="s">
        <v>49</v>
      </c>
      <c r="AW28" s="42" t="s">
        <v>49</v>
      </c>
      <c r="AX28" s="57" t="s">
        <v>49</v>
      </c>
      <c r="AY28" s="42" t="s">
        <v>49</v>
      </c>
      <c r="AZ28" s="57" t="s">
        <v>49</v>
      </c>
      <c r="BA28" s="42" t="s">
        <v>49</v>
      </c>
      <c r="BB28" s="57" t="s">
        <v>49</v>
      </c>
      <c r="BC28" s="42" t="s">
        <v>65</v>
      </c>
      <c r="BD28" s="57" t="s">
        <v>60</v>
      </c>
      <c r="BE28" s="42" t="s">
        <v>49</v>
      </c>
      <c r="BF28" s="57" t="s">
        <v>49</v>
      </c>
      <c r="BG28" s="42" t="s">
        <v>49</v>
      </c>
      <c r="BH28" s="57" t="s">
        <v>49</v>
      </c>
      <c r="BI28" s="58"/>
    </row>
    <row r="29" spans="2:61" ht="33" customHeight="1" x14ac:dyDescent="0.2">
      <c r="B29" s="53" t="s">
        <v>83</v>
      </c>
      <c r="C29" s="54" t="s">
        <v>84</v>
      </c>
      <c r="D29" s="55" t="s">
        <v>48</v>
      </c>
      <c r="E29" s="42" t="s">
        <v>49</v>
      </c>
      <c r="F29" s="56" t="s">
        <v>49</v>
      </c>
      <c r="G29" s="42" t="s">
        <v>49</v>
      </c>
      <c r="H29" s="56" t="s">
        <v>49</v>
      </c>
      <c r="I29" s="42" t="s">
        <v>49</v>
      </c>
      <c r="J29" s="56" t="s">
        <v>49</v>
      </c>
      <c r="K29" s="42" t="s">
        <v>49</v>
      </c>
      <c r="L29" s="56" t="s">
        <v>49</v>
      </c>
      <c r="M29" s="42" t="s">
        <v>49</v>
      </c>
      <c r="N29" s="57" t="s">
        <v>49</v>
      </c>
      <c r="O29" s="42" t="s">
        <v>49</v>
      </c>
      <c r="P29" s="57" t="s">
        <v>49</v>
      </c>
      <c r="Q29" s="42" t="s">
        <v>49</v>
      </c>
      <c r="R29" s="57" t="s">
        <v>49</v>
      </c>
      <c r="S29" s="42" t="s">
        <v>49</v>
      </c>
      <c r="T29" s="57" t="s">
        <v>49</v>
      </c>
      <c r="U29" s="42" t="s">
        <v>50</v>
      </c>
      <c r="V29" s="57" t="s">
        <v>60</v>
      </c>
      <c r="W29" s="42" t="s">
        <v>49</v>
      </c>
      <c r="X29" s="57" t="s">
        <v>49</v>
      </c>
      <c r="Y29" s="42" t="s">
        <v>49</v>
      </c>
      <c r="Z29" s="57" t="s">
        <v>49</v>
      </c>
      <c r="AA29" s="42" t="s">
        <v>49</v>
      </c>
      <c r="AB29" s="57" t="s">
        <v>49</v>
      </c>
      <c r="AC29" s="42" t="s">
        <v>49</v>
      </c>
      <c r="AD29" s="57" t="s">
        <v>49</v>
      </c>
      <c r="AE29" s="42" t="s">
        <v>49</v>
      </c>
      <c r="AF29" s="57" t="s">
        <v>49</v>
      </c>
      <c r="AG29" s="42" t="s">
        <v>49</v>
      </c>
      <c r="AH29" s="57" t="s">
        <v>49</v>
      </c>
      <c r="AI29" s="42" t="s">
        <v>49</v>
      </c>
      <c r="AJ29" s="57" t="s">
        <v>49</v>
      </c>
      <c r="AK29" s="42" t="s">
        <v>49</v>
      </c>
      <c r="AL29" s="57" t="s">
        <v>49</v>
      </c>
      <c r="AM29" s="42" t="s">
        <v>49</v>
      </c>
      <c r="AN29" s="57" t="s">
        <v>49</v>
      </c>
      <c r="AO29" s="42" t="s">
        <v>49</v>
      </c>
      <c r="AP29" s="57" t="s">
        <v>49</v>
      </c>
      <c r="AQ29" s="42" t="s">
        <v>49</v>
      </c>
      <c r="AR29" s="57" t="s">
        <v>49</v>
      </c>
      <c r="AS29" s="42" t="s">
        <v>49</v>
      </c>
      <c r="AT29" s="57" t="s">
        <v>49</v>
      </c>
      <c r="AU29" s="42" t="s">
        <v>49</v>
      </c>
      <c r="AV29" s="57" t="s">
        <v>49</v>
      </c>
      <c r="AW29" s="42" t="s">
        <v>49</v>
      </c>
      <c r="AX29" s="57" t="s">
        <v>49</v>
      </c>
      <c r="AY29" s="42" t="s">
        <v>49</v>
      </c>
      <c r="AZ29" s="57" t="s">
        <v>49</v>
      </c>
      <c r="BA29" s="42" t="s">
        <v>49</v>
      </c>
      <c r="BB29" s="57" t="s">
        <v>49</v>
      </c>
      <c r="BC29" s="42" t="s">
        <v>49</v>
      </c>
      <c r="BD29" s="57" t="s">
        <v>49</v>
      </c>
      <c r="BE29" s="42" t="s">
        <v>55</v>
      </c>
      <c r="BF29" s="57" t="s">
        <v>60</v>
      </c>
      <c r="BG29" s="42" t="s">
        <v>49</v>
      </c>
      <c r="BH29" s="57" t="s">
        <v>49</v>
      </c>
      <c r="BI29" s="58"/>
    </row>
    <row r="30" spans="2:61" ht="33" customHeight="1" x14ac:dyDescent="0.2">
      <c r="B30" s="53" t="s">
        <v>85</v>
      </c>
      <c r="C30" s="54" t="s">
        <v>86</v>
      </c>
      <c r="D30" s="55" t="s">
        <v>48</v>
      </c>
      <c r="E30" s="42" t="s">
        <v>50</v>
      </c>
      <c r="F30" s="56" t="s">
        <v>60</v>
      </c>
      <c r="G30" s="42" t="s">
        <v>55</v>
      </c>
      <c r="H30" s="56" t="s">
        <v>60</v>
      </c>
      <c r="I30" s="42" t="s">
        <v>49</v>
      </c>
      <c r="J30" s="56" t="s">
        <v>49</v>
      </c>
      <c r="K30" s="42" t="s">
        <v>49</v>
      </c>
      <c r="L30" s="56" t="s">
        <v>49</v>
      </c>
      <c r="M30" s="42" t="s">
        <v>49</v>
      </c>
      <c r="N30" s="57" t="s">
        <v>49</v>
      </c>
      <c r="O30" s="42" t="s">
        <v>49</v>
      </c>
      <c r="P30" s="57" t="s">
        <v>49</v>
      </c>
      <c r="Q30" s="42" t="s">
        <v>49</v>
      </c>
      <c r="R30" s="57" t="s">
        <v>49</v>
      </c>
      <c r="S30" s="42" t="s">
        <v>49</v>
      </c>
      <c r="T30" s="57" t="s">
        <v>49</v>
      </c>
      <c r="U30" s="42" t="s">
        <v>49</v>
      </c>
      <c r="V30" s="57" t="s">
        <v>49</v>
      </c>
      <c r="W30" s="42" t="s">
        <v>49</v>
      </c>
      <c r="X30" s="57" t="s">
        <v>49</v>
      </c>
      <c r="Y30" s="42" t="s">
        <v>49</v>
      </c>
      <c r="Z30" s="57" t="s">
        <v>49</v>
      </c>
      <c r="AA30" s="42" t="s">
        <v>49</v>
      </c>
      <c r="AB30" s="57" t="s">
        <v>49</v>
      </c>
      <c r="AC30" s="42" t="s">
        <v>65</v>
      </c>
      <c r="AD30" s="57" t="s">
        <v>60</v>
      </c>
      <c r="AE30" s="42" t="s">
        <v>49</v>
      </c>
      <c r="AF30" s="57" t="s">
        <v>49</v>
      </c>
      <c r="AG30" s="42" t="s">
        <v>49</v>
      </c>
      <c r="AH30" s="57" t="s">
        <v>49</v>
      </c>
      <c r="AI30" s="42" t="s">
        <v>49</v>
      </c>
      <c r="AJ30" s="57" t="s">
        <v>49</v>
      </c>
      <c r="AK30" s="42" t="s">
        <v>49</v>
      </c>
      <c r="AL30" s="57" t="s">
        <v>49</v>
      </c>
      <c r="AM30" s="42" t="s">
        <v>49</v>
      </c>
      <c r="AN30" s="57" t="s">
        <v>49</v>
      </c>
      <c r="AO30" s="42" t="s">
        <v>49</v>
      </c>
      <c r="AP30" s="57" t="s">
        <v>49</v>
      </c>
      <c r="AQ30" s="42" t="s">
        <v>49</v>
      </c>
      <c r="AR30" s="57" t="s">
        <v>49</v>
      </c>
      <c r="AS30" s="42" t="s">
        <v>49</v>
      </c>
      <c r="AT30" s="57" t="s">
        <v>49</v>
      </c>
      <c r="AU30" s="42" t="s">
        <v>49</v>
      </c>
      <c r="AV30" s="57" t="s">
        <v>49</v>
      </c>
      <c r="AW30" s="42" t="s">
        <v>49</v>
      </c>
      <c r="AX30" s="57" t="s">
        <v>49</v>
      </c>
      <c r="AY30" s="42" t="s">
        <v>49</v>
      </c>
      <c r="AZ30" s="57" t="s">
        <v>49</v>
      </c>
      <c r="BA30" s="42" t="s">
        <v>49</v>
      </c>
      <c r="BB30" s="57" t="s">
        <v>49</v>
      </c>
      <c r="BC30" s="42" t="s">
        <v>68</v>
      </c>
      <c r="BD30" s="57" t="s">
        <v>60</v>
      </c>
      <c r="BE30" s="42" t="s">
        <v>49</v>
      </c>
      <c r="BF30" s="57" t="s">
        <v>49</v>
      </c>
      <c r="BG30" s="42" t="s">
        <v>49</v>
      </c>
      <c r="BH30" s="57" t="s">
        <v>49</v>
      </c>
      <c r="BI30" s="58"/>
    </row>
    <row r="31" spans="2:61" ht="33" customHeight="1" x14ac:dyDescent="0.2">
      <c r="B31" s="53" t="s">
        <v>87</v>
      </c>
      <c r="C31" s="54" t="s">
        <v>88</v>
      </c>
      <c r="D31" s="55" t="s">
        <v>48</v>
      </c>
      <c r="E31" s="42" t="s">
        <v>49</v>
      </c>
      <c r="F31" s="56" t="s">
        <v>49</v>
      </c>
      <c r="G31" s="42" t="s">
        <v>49</v>
      </c>
      <c r="H31" s="56" t="s">
        <v>49</v>
      </c>
      <c r="I31" s="42" t="s">
        <v>49</v>
      </c>
      <c r="J31" s="56" t="s">
        <v>49</v>
      </c>
      <c r="K31" s="42" t="s">
        <v>49</v>
      </c>
      <c r="L31" s="56" t="s">
        <v>49</v>
      </c>
      <c r="M31" s="42" t="s">
        <v>49</v>
      </c>
      <c r="N31" s="57" t="s">
        <v>49</v>
      </c>
      <c r="O31" s="42" t="s">
        <v>49</v>
      </c>
      <c r="P31" s="57" t="s">
        <v>49</v>
      </c>
      <c r="Q31" s="42" t="s">
        <v>49</v>
      </c>
      <c r="R31" s="57" t="s">
        <v>49</v>
      </c>
      <c r="S31" s="42" t="s">
        <v>49</v>
      </c>
      <c r="T31" s="57" t="s">
        <v>49</v>
      </c>
      <c r="U31" s="42" t="s">
        <v>49</v>
      </c>
      <c r="V31" s="57" t="s">
        <v>49</v>
      </c>
      <c r="W31" s="42" t="s">
        <v>49</v>
      </c>
      <c r="X31" s="57" t="s">
        <v>49</v>
      </c>
      <c r="Y31" s="42" t="s">
        <v>57</v>
      </c>
      <c r="Z31" s="57" t="s">
        <v>60</v>
      </c>
      <c r="AA31" s="42" t="s">
        <v>49</v>
      </c>
      <c r="AB31" s="57" t="s">
        <v>49</v>
      </c>
      <c r="AC31" s="42" t="s">
        <v>49</v>
      </c>
      <c r="AD31" s="57" t="s">
        <v>49</v>
      </c>
      <c r="AE31" s="42" t="s">
        <v>49</v>
      </c>
      <c r="AF31" s="57" t="s">
        <v>49</v>
      </c>
      <c r="AG31" s="42" t="s">
        <v>49</v>
      </c>
      <c r="AH31" s="57" t="s">
        <v>49</v>
      </c>
      <c r="AI31" s="42" t="s">
        <v>49</v>
      </c>
      <c r="AJ31" s="57" t="s">
        <v>49</v>
      </c>
      <c r="AK31" s="42" t="s">
        <v>49</v>
      </c>
      <c r="AL31" s="57" t="s">
        <v>49</v>
      </c>
      <c r="AM31" s="42" t="s">
        <v>49</v>
      </c>
      <c r="AN31" s="57" t="s">
        <v>49</v>
      </c>
      <c r="AO31" s="42" t="s">
        <v>49</v>
      </c>
      <c r="AP31" s="57" t="s">
        <v>49</v>
      </c>
      <c r="AQ31" s="42" t="s">
        <v>50</v>
      </c>
      <c r="AR31" s="57" t="s">
        <v>60</v>
      </c>
      <c r="AS31" s="42" t="s">
        <v>49</v>
      </c>
      <c r="AT31" s="57" t="s">
        <v>49</v>
      </c>
      <c r="AU31" s="42" t="s">
        <v>49</v>
      </c>
      <c r="AV31" s="57" t="s">
        <v>49</v>
      </c>
      <c r="AW31" s="42" t="s">
        <v>49</v>
      </c>
      <c r="AX31" s="57" t="s">
        <v>49</v>
      </c>
      <c r="AY31" s="42" t="s">
        <v>49</v>
      </c>
      <c r="AZ31" s="57" t="s">
        <v>49</v>
      </c>
      <c r="BA31" s="42" t="s">
        <v>49</v>
      </c>
      <c r="BB31" s="57" t="s">
        <v>49</v>
      </c>
      <c r="BC31" s="42" t="s">
        <v>55</v>
      </c>
      <c r="BD31" s="57" t="s">
        <v>60</v>
      </c>
      <c r="BE31" s="42" t="s">
        <v>49</v>
      </c>
      <c r="BF31" s="57" t="s">
        <v>49</v>
      </c>
      <c r="BG31" s="42" t="s">
        <v>49</v>
      </c>
      <c r="BH31" s="57" t="s">
        <v>49</v>
      </c>
      <c r="BI31" s="58"/>
    </row>
    <row r="32" spans="2:61" ht="33" customHeight="1" x14ac:dyDescent="0.2">
      <c r="B32" s="53" t="s">
        <v>89</v>
      </c>
      <c r="C32" s="54" t="s">
        <v>90</v>
      </c>
      <c r="D32" s="55" t="s">
        <v>48</v>
      </c>
      <c r="E32" s="42" t="s">
        <v>49</v>
      </c>
      <c r="F32" s="56" t="s">
        <v>49</v>
      </c>
      <c r="G32" s="42" t="s">
        <v>49</v>
      </c>
      <c r="H32" s="56" t="s">
        <v>49</v>
      </c>
      <c r="I32" s="42" t="s">
        <v>49</v>
      </c>
      <c r="J32" s="56" t="s">
        <v>49</v>
      </c>
      <c r="K32" s="42" t="s">
        <v>49</v>
      </c>
      <c r="L32" s="56" t="s">
        <v>49</v>
      </c>
      <c r="M32" s="42" t="s">
        <v>49</v>
      </c>
      <c r="N32" s="57" t="s">
        <v>49</v>
      </c>
      <c r="O32" s="42" t="s">
        <v>49</v>
      </c>
      <c r="P32" s="57" t="s">
        <v>49</v>
      </c>
      <c r="Q32" s="42" t="s">
        <v>49</v>
      </c>
      <c r="R32" s="57" t="s">
        <v>49</v>
      </c>
      <c r="S32" s="42" t="s">
        <v>50</v>
      </c>
      <c r="T32" s="57" t="s">
        <v>60</v>
      </c>
      <c r="U32" s="42" t="s">
        <v>49</v>
      </c>
      <c r="V32" s="57" t="s">
        <v>49</v>
      </c>
      <c r="W32" s="42" t="s">
        <v>49</v>
      </c>
      <c r="X32" s="57" t="s">
        <v>49</v>
      </c>
      <c r="Y32" s="42" t="s">
        <v>49</v>
      </c>
      <c r="Z32" s="57" t="s">
        <v>49</v>
      </c>
      <c r="AA32" s="42" t="s">
        <v>49</v>
      </c>
      <c r="AB32" s="57" t="s">
        <v>49</v>
      </c>
      <c r="AC32" s="42" t="s">
        <v>49</v>
      </c>
      <c r="AD32" s="57" t="s">
        <v>49</v>
      </c>
      <c r="AE32" s="42" t="s">
        <v>49</v>
      </c>
      <c r="AF32" s="57" t="s">
        <v>49</v>
      </c>
      <c r="AG32" s="42" t="s">
        <v>49</v>
      </c>
      <c r="AH32" s="57" t="s">
        <v>49</v>
      </c>
      <c r="AI32" s="42" t="s">
        <v>49</v>
      </c>
      <c r="AJ32" s="57" t="s">
        <v>49</v>
      </c>
      <c r="AK32" s="42" t="s">
        <v>49</v>
      </c>
      <c r="AL32" s="57" t="s">
        <v>49</v>
      </c>
      <c r="AM32" s="42" t="s">
        <v>49</v>
      </c>
      <c r="AN32" s="57" t="s">
        <v>49</v>
      </c>
      <c r="AO32" s="42" t="s">
        <v>49</v>
      </c>
      <c r="AP32" s="57" t="s">
        <v>49</v>
      </c>
      <c r="AQ32" s="42" t="s">
        <v>55</v>
      </c>
      <c r="AR32" s="57" t="s">
        <v>51</v>
      </c>
      <c r="AS32" s="42" t="s">
        <v>49</v>
      </c>
      <c r="AT32" s="57" t="s">
        <v>49</v>
      </c>
      <c r="AU32" s="42" t="s">
        <v>49</v>
      </c>
      <c r="AV32" s="57" t="s">
        <v>49</v>
      </c>
      <c r="AW32" s="42" t="s">
        <v>49</v>
      </c>
      <c r="AX32" s="57" t="s">
        <v>49</v>
      </c>
      <c r="AY32" s="42" t="s">
        <v>49</v>
      </c>
      <c r="AZ32" s="57" t="s">
        <v>49</v>
      </c>
      <c r="BA32" s="42" t="s">
        <v>49</v>
      </c>
      <c r="BB32" s="57" t="s">
        <v>49</v>
      </c>
      <c r="BC32" s="42" t="s">
        <v>49</v>
      </c>
      <c r="BD32" s="57" t="s">
        <v>49</v>
      </c>
      <c r="BE32" s="42" t="s">
        <v>49</v>
      </c>
      <c r="BF32" s="57" t="s">
        <v>49</v>
      </c>
      <c r="BG32" s="42" t="s">
        <v>49</v>
      </c>
      <c r="BH32" s="57" t="s">
        <v>49</v>
      </c>
      <c r="BI32" s="58"/>
    </row>
    <row r="33" spans="2:61" ht="33" customHeight="1" x14ac:dyDescent="0.2">
      <c r="B33" s="53" t="s">
        <v>91</v>
      </c>
      <c r="C33" s="54" t="s">
        <v>92</v>
      </c>
      <c r="D33" s="55" t="s">
        <v>48</v>
      </c>
      <c r="E33" s="42" t="s">
        <v>50</v>
      </c>
      <c r="F33" s="56" t="s">
        <v>60</v>
      </c>
      <c r="G33" s="42" t="s">
        <v>49</v>
      </c>
      <c r="H33" s="56" t="s">
        <v>49</v>
      </c>
      <c r="I33" s="42" t="s">
        <v>49</v>
      </c>
      <c r="J33" s="56" t="s">
        <v>49</v>
      </c>
      <c r="K33" s="42" t="s">
        <v>49</v>
      </c>
      <c r="L33" s="56" t="s">
        <v>49</v>
      </c>
      <c r="M33" s="42" t="s">
        <v>57</v>
      </c>
      <c r="N33" s="57" t="s">
        <v>60</v>
      </c>
      <c r="O33" s="42" t="s">
        <v>49</v>
      </c>
      <c r="P33" s="57" t="s">
        <v>49</v>
      </c>
      <c r="Q33" s="42" t="s">
        <v>49</v>
      </c>
      <c r="R33" s="57" t="s">
        <v>49</v>
      </c>
      <c r="S33" s="42" t="s">
        <v>49</v>
      </c>
      <c r="T33" s="57" t="s">
        <v>49</v>
      </c>
      <c r="U33" s="42" t="s">
        <v>49</v>
      </c>
      <c r="V33" s="57" t="s">
        <v>49</v>
      </c>
      <c r="W33" s="42" t="s">
        <v>49</v>
      </c>
      <c r="X33" s="57" t="s">
        <v>49</v>
      </c>
      <c r="Y33" s="42" t="s">
        <v>49</v>
      </c>
      <c r="Z33" s="57" t="s">
        <v>49</v>
      </c>
      <c r="AA33" s="42" t="s">
        <v>49</v>
      </c>
      <c r="AB33" s="57" t="s">
        <v>49</v>
      </c>
      <c r="AC33" s="42" t="s">
        <v>49</v>
      </c>
      <c r="AD33" s="57" t="s">
        <v>49</v>
      </c>
      <c r="AE33" s="42" t="s">
        <v>49</v>
      </c>
      <c r="AF33" s="57" t="s">
        <v>49</v>
      </c>
      <c r="AG33" s="42" t="s">
        <v>49</v>
      </c>
      <c r="AH33" s="57" t="s">
        <v>49</v>
      </c>
      <c r="AI33" s="42" t="s">
        <v>49</v>
      </c>
      <c r="AJ33" s="57" t="s">
        <v>49</v>
      </c>
      <c r="AK33" s="42" t="s">
        <v>49</v>
      </c>
      <c r="AL33" s="57" t="s">
        <v>49</v>
      </c>
      <c r="AM33" s="42" t="s">
        <v>49</v>
      </c>
      <c r="AN33" s="57" t="s">
        <v>49</v>
      </c>
      <c r="AO33" s="42" t="s">
        <v>49</v>
      </c>
      <c r="AP33" s="57" t="s">
        <v>49</v>
      </c>
      <c r="AQ33" s="42" t="s">
        <v>49</v>
      </c>
      <c r="AR33" s="57" t="s">
        <v>49</v>
      </c>
      <c r="AS33" s="42" t="s">
        <v>49</v>
      </c>
      <c r="AT33" s="57" t="s">
        <v>49</v>
      </c>
      <c r="AU33" s="42" t="s">
        <v>49</v>
      </c>
      <c r="AV33" s="57" t="s">
        <v>49</v>
      </c>
      <c r="AW33" s="42" t="s">
        <v>49</v>
      </c>
      <c r="AX33" s="57" t="s">
        <v>49</v>
      </c>
      <c r="AY33" s="42" t="s">
        <v>49</v>
      </c>
      <c r="AZ33" s="57" t="s">
        <v>49</v>
      </c>
      <c r="BA33" s="42" t="s">
        <v>49</v>
      </c>
      <c r="BB33" s="57" t="s">
        <v>49</v>
      </c>
      <c r="BC33" s="42" t="s">
        <v>55</v>
      </c>
      <c r="BD33" s="57" t="s">
        <v>60</v>
      </c>
      <c r="BE33" s="42" t="s">
        <v>49</v>
      </c>
      <c r="BF33" s="57" t="s">
        <v>49</v>
      </c>
      <c r="BG33" s="42" t="s">
        <v>49</v>
      </c>
      <c r="BH33" s="57" t="s">
        <v>49</v>
      </c>
      <c r="BI33" s="58"/>
    </row>
    <row r="34" spans="2:61" ht="33" customHeight="1" x14ac:dyDescent="0.2">
      <c r="B34" s="53" t="s">
        <v>93</v>
      </c>
      <c r="C34" s="54" t="s">
        <v>94</v>
      </c>
      <c r="D34" s="55" t="s">
        <v>48</v>
      </c>
      <c r="E34" s="42" t="s">
        <v>49</v>
      </c>
      <c r="F34" s="56" t="s">
        <v>49</v>
      </c>
      <c r="G34" s="42" t="s">
        <v>49</v>
      </c>
      <c r="H34" s="56" t="s">
        <v>49</v>
      </c>
      <c r="I34" s="42" t="s">
        <v>49</v>
      </c>
      <c r="J34" s="56" t="s">
        <v>49</v>
      </c>
      <c r="K34" s="42" t="s">
        <v>49</v>
      </c>
      <c r="L34" s="56" t="s">
        <v>49</v>
      </c>
      <c r="M34" s="42" t="s">
        <v>49</v>
      </c>
      <c r="N34" s="57" t="s">
        <v>49</v>
      </c>
      <c r="O34" s="42" t="s">
        <v>49</v>
      </c>
      <c r="P34" s="57" t="s">
        <v>49</v>
      </c>
      <c r="Q34" s="42" t="s">
        <v>49</v>
      </c>
      <c r="R34" s="57" t="s">
        <v>49</v>
      </c>
      <c r="S34" s="42" t="s">
        <v>50</v>
      </c>
      <c r="T34" s="57" t="s">
        <v>60</v>
      </c>
      <c r="U34" s="42" t="s">
        <v>57</v>
      </c>
      <c r="V34" s="57" t="s">
        <v>60</v>
      </c>
      <c r="W34" s="42" t="s">
        <v>49</v>
      </c>
      <c r="X34" s="57" t="s">
        <v>49</v>
      </c>
      <c r="Y34" s="42" t="s">
        <v>49</v>
      </c>
      <c r="Z34" s="57" t="s">
        <v>49</v>
      </c>
      <c r="AA34" s="42" t="s">
        <v>49</v>
      </c>
      <c r="AB34" s="57" t="s">
        <v>49</v>
      </c>
      <c r="AC34" s="42" t="s">
        <v>49</v>
      </c>
      <c r="AD34" s="57" t="s">
        <v>49</v>
      </c>
      <c r="AE34" s="42" t="s">
        <v>49</v>
      </c>
      <c r="AF34" s="57" t="s">
        <v>49</v>
      </c>
      <c r="AG34" s="42" t="s">
        <v>49</v>
      </c>
      <c r="AH34" s="57" t="s">
        <v>49</v>
      </c>
      <c r="AI34" s="42" t="s">
        <v>49</v>
      </c>
      <c r="AJ34" s="57" t="s">
        <v>49</v>
      </c>
      <c r="AK34" s="42" t="s">
        <v>49</v>
      </c>
      <c r="AL34" s="57" t="s">
        <v>49</v>
      </c>
      <c r="AM34" s="42" t="s">
        <v>49</v>
      </c>
      <c r="AN34" s="57" t="s">
        <v>49</v>
      </c>
      <c r="AO34" s="42" t="s">
        <v>49</v>
      </c>
      <c r="AP34" s="57" t="s">
        <v>49</v>
      </c>
      <c r="AQ34" s="42" t="s">
        <v>49</v>
      </c>
      <c r="AR34" s="57" t="s">
        <v>49</v>
      </c>
      <c r="AS34" s="42" t="s">
        <v>49</v>
      </c>
      <c r="AT34" s="57" t="s">
        <v>49</v>
      </c>
      <c r="AU34" s="42" t="s">
        <v>55</v>
      </c>
      <c r="AV34" s="57" t="s">
        <v>60</v>
      </c>
      <c r="AW34" s="42" t="s">
        <v>49</v>
      </c>
      <c r="AX34" s="57" t="s">
        <v>49</v>
      </c>
      <c r="AY34" s="42" t="s">
        <v>49</v>
      </c>
      <c r="AZ34" s="57" t="s">
        <v>49</v>
      </c>
      <c r="BA34" s="42" t="s">
        <v>49</v>
      </c>
      <c r="BB34" s="57" t="s">
        <v>49</v>
      </c>
      <c r="BC34" s="42" t="s">
        <v>49</v>
      </c>
      <c r="BD34" s="57" t="s">
        <v>49</v>
      </c>
      <c r="BE34" s="42" t="s">
        <v>49</v>
      </c>
      <c r="BF34" s="57" t="s">
        <v>49</v>
      </c>
      <c r="BG34" s="42" t="s">
        <v>49</v>
      </c>
      <c r="BH34" s="57" t="s">
        <v>49</v>
      </c>
      <c r="BI34" s="58"/>
    </row>
    <row r="35" spans="2:61" ht="33" customHeight="1" x14ac:dyDescent="0.2">
      <c r="B35" s="53" t="s">
        <v>95</v>
      </c>
      <c r="C35" s="54" t="s">
        <v>96</v>
      </c>
      <c r="D35" s="55" t="s">
        <v>48</v>
      </c>
      <c r="E35" s="42" t="s">
        <v>49</v>
      </c>
      <c r="F35" s="56" t="s">
        <v>49</v>
      </c>
      <c r="G35" s="42" t="s">
        <v>49</v>
      </c>
      <c r="H35" s="56" t="s">
        <v>49</v>
      </c>
      <c r="I35" s="42" t="s">
        <v>49</v>
      </c>
      <c r="J35" s="56" t="s">
        <v>49</v>
      </c>
      <c r="K35" s="42" t="s">
        <v>49</v>
      </c>
      <c r="L35" s="56" t="s">
        <v>49</v>
      </c>
      <c r="M35" s="42" t="s">
        <v>49</v>
      </c>
      <c r="N35" s="57" t="s">
        <v>49</v>
      </c>
      <c r="O35" s="42" t="s">
        <v>49</v>
      </c>
      <c r="P35" s="57" t="s">
        <v>49</v>
      </c>
      <c r="Q35" s="42" t="s">
        <v>49</v>
      </c>
      <c r="R35" s="57" t="s">
        <v>49</v>
      </c>
      <c r="S35" s="42" t="s">
        <v>57</v>
      </c>
      <c r="T35" s="57" t="s">
        <v>60</v>
      </c>
      <c r="U35" s="42" t="s">
        <v>49</v>
      </c>
      <c r="V35" s="57" t="s">
        <v>49</v>
      </c>
      <c r="W35" s="42" t="s">
        <v>49</v>
      </c>
      <c r="X35" s="57" t="s">
        <v>49</v>
      </c>
      <c r="Y35" s="42" t="s">
        <v>49</v>
      </c>
      <c r="Z35" s="57" t="s">
        <v>49</v>
      </c>
      <c r="AA35" s="42" t="s">
        <v>49</v>
      </c>
      <c r="AB35" s="57" t="s">
        <v>49</v>
      </c>
      <c r="AC35" s="42" t="s">
        <v>49</v>
      </c>
      <c r="AD35" s="57" t="s">
        <v>49</v>
      </c>
      <c r="AE35" s="42" t="s">
        <v>49</v>
      </c>
      <c r="AF35" s="57" t="s">
        <v>49</v>
      </c>
      <c r="AG35" s="42" t="s">
        <v>49</v>
      </c>
      <c r="AH35" s="57" t="s">
        <v>49</v>
      </c>
      <c r="AI35" s="42" t="s">
        <v>49</v>
      </c>
      <c r="AJ35" s="57" t="s">
        <v>49</v>
      </c>
      <c r="AK35" s="42" t="s">
        <v>49</v>
      </c>
      <c r="AL35" s="57" t="s">
        <v>49</v>
      </c>
      <c r="AM35" s="42" t="s">
        <v>49</v>
      </c>
      <c r="AN35" s="57" t="s">
        <v>49</v>
      </c>
      <c r="AO35" s="42" t="s">
        <v>49</v>
      </c>
      <c r="AP35" s="57" t="s">
        <v>49</v>
      </c>
      <c r="AQ35" s="42" t="s">
        <v>49</v>
      </c>
      <c r="AR35" s="57" t="s">
        <v>49</v>
      </c>
      <c r="AS35" s="42" t="s">
        <v>49</v>
      </c>
      <c r="AT35" s="57" t="s">
        <v>49</v>
      </c>
      <c r="AU35" s="42" t="s">
        <v>50</v>
      </c>
      <c r="AV35" s="57" t="s">
        <v>60</v>
      </c>
      <c r="AW35" s="42" t="s">
        <v>49</v>
      </c>
      <c r="AX35" s="57" t="s">
        <v>49</v>
      </c>
      <c r="AY35" s="42" t="s">
        <v>49</v>
      </c>
      <c r="AZ35" s="57" t="s">
        <v>49</v>
      </c>
      <c r="BA35" s="42" t="s">
        <v>49</v>
      </c>
      <c r="BB35" s="57" t="s">
        <v>49</v>
      </c>
      <c r="BC35" s="42" t="s">
        <v>49</v>
      </c>
      <c r="BD35" s="57" t="s">
        <v>49</v>
      </c>
      <c r="BE35" s="42" t="s">
        <v>55</v>
      </c>
      <c r="BF35" s="57" t="s">
        <v>60</v>
      </c>
      <c r="BG35" s="42" t="s">
        <v>49</v>
      </c>
      <c r="BH35" s="57" t="s">
        <v>49</v>
      </c>
      <c r="BI35" s="58"/>
    </row>
    <row r="36" spans="2:61" ht="33" customHeight="1" x14ac:dyDescent="0.2">
      <c r="B36" s="53" t="s">
        <v>97</v>
      </c>
      <c r="C36" s="54" t="s">
        <v>98</v>
      </c>
      <c r="D36" s="55" t="s">
        <v>48</v>
      </c>
      <c r="E36" s="42" t="s">
        <v>57</v>
      </c>
      <c r="F36" s="56" t="s">
        <v>56</v>
      </c>
      <c r="G36" s="42" t="s">
        <v>49</v>
      </c>
      <c r="H36" s="56" t="s">
        <v>49</v>
      </c>
      <c r="I36" s="42" t="s">
        <v>49</v>
      </c>
      <c r="J36" s="56" t="s">
        <v>49</v>
      </c>
      <c r="K36" s="42" t="s">
        <v>49</v>
      </c>
      <c r="L36" s="56" t="s">
        <v>49</v>
      </c>
      <c r="M36" s="42" t="s">
        <v>50</v>
      </c>
      <c r="N36" s="57" t="s">
        <v>60</v>
      </c>
      <c r="O36" s="42" t="s">
        <v>49</v>
      </c>
      <c r="P36" s="57" t="s">
        <v>49</v>
      </c>
      <c r="Q36" s="42" t="s">
        <v>49</v>
      </c>
      <c r="R36" s="57" t="s">
        <v>49</v>
      </c>
      <c r="S36" s="42" t="s">
        <v>49</v>
      </c>
      <c r="T36" s="57" t="s">
        <v>49</v>
      </c>
      <c r="U36" s="42" t="s">
        <v>49</v>
      </c>
      <c r="V36" s="57" t="s">
        <v>49</v>
      </c>
      <c r="W36" s="42" t="s">
        <v>49</v>
      </c>
      <c r="X36" s="57" t="s">
        <v>49</v>
      </c>
      <c r="Y36" s="42" t="s">
        <v>49</v>
      </c>
      <c r="Z36" s="57" t="s">
        <v>49</v>
      </c>
      <c r="AA36" s="42" t="s">
        <v>49</v>
      </c>
      <c r="AB36" s="57" t="s">
        <v>49</v>
      </c>
      <c r="AC36" s="42" t="s">
        <v>49</v>
      </c>
      <c r="AD36" s="57" t="s">
        <v>49</v>
      </c>
      <c r="AE36" s="42" t="s">
        <v>49</v>
      </c>
      <c r="AF36" s="57" t="s">
        <v>49</v>
      </c>
      <c r="AG36" s="42" t="s">
        <v>49</v>
      </c>
      <c r="AH36" s="57" t="s">
        <v>49</v>
      </c>
      <c r="AI36" s="42" t="s">
        <v>49</v>
      </c>
      <c r="AJ36" s="57" t="s">
        <v>49</v>
      </c>
      <c r="AK36" s="42" t="s">
        <v>55</v>
      </c>
      <c r="AL36" s="57" t="s">
        <v>60</v>
      </c>
      <c r="AM36" s="42" t="s">
        <v>49</v>
      </c>
      <c r="AN36" s="57" t="s">
        <v>49</v>
      </c>
      <c r="AO36" s="42" t="s">
        <v>49</v>
      </c>
      <c r="AP36" s="57" t="s">
        <v>49</v>
      </c>
      <c r="AQ36" s="42" t="s">
        <v>49</v>
      </c>
      <c r="AR36" s="57" t="s">
        <v>49</v>
      </c>
      <c r="AS36" s="42" t="s">
        <v>49</v>
      </c>
      <c r="AT36" s="57" t="s">
        <v>49</v>
      </c>
      <c r="AU36" s="42" t="s">
        <v>49</v>
      </c>
      <c r="AV36" s="57" t="s">
        <v>49</v>
      </c>
      <c r="AW36" s="42" t="s">
        <v>49</v>
      </c>
      <c r="AX36" s="57" t="s">
        <v>49</v>
      </c>
      <c r="AY36" s="42" t="s">
        <v>49</v>
      </c>
      <c r="AZ36" s="57" t="s">
        <v>49</v>
      </c>
      <c r="BA36" s="42" t="s">
        <v>49</v>
      </c>
      <c r="BB36" s="57" t="s">
        <v>49</v>
      </c>
      <c r="BC36" s="42" t="s">
        <v>49</v>
      </c>
      <c r="BD36" s="57" t="s">
        <v>49</v>
      </c>
      <c r="BE36" s="42" t="s">
        <v>49</v>
      </c>
      <c r="BF36" s="57" t="s">
        <v>49</v>
      </c>
      <c r="BG36" s="42" t="s">
        <v>49</v>
      </c>
      <c r="BH36" s="57" t="s">
        <v>49</v>
      </c>
      <c r="BI36" s="58"/>
    </row>
    <row r="37" spans="2:61" ht="33" customHeight="1" x14ac:dyDescent="0.2">
      <c r="B37" s="53" t="s">
        <v>99</v>
      </c>
      <c r="C37" s="54" t="s">
        <v>100</v>
      </c>
      <c r="D37" s="55" t="s">
        <v>48</v>
      </c>
      <c r="E37" s="42" t="s">
        <v>49</v>
      </c>
      <c r="F37" s="56" t="s">
        <v>49</v>
      </c>
      <c r="G37" s="42" t="s">
        <v>55</v>
      </c>
      <c r="H37" s="56" t="s">
        <v>51</v>
      </c>
      <c r="I37" s="42" t="s">
        <v>49</v>
      </c>
      <c r="J37" s="56" t="s">
        <v>49</v>
      </c>
      <c r="K37" s="42" t="s">
        <v>49</v>
      </c>
      <c r="L37" s="56" t="s">
        <v>49</v>
      </c>
      <c r="M37" s="42" t="s">
        <v>57</v>
      </c>
      <c r="N37" s="57" t="s">
        <v>60</v>
      </c>
      <c r="O37" s="42" t="s">
        <v>49</v>
      </c>
      <c r="P37" s="57" t="s">
        <v>49</v>
      </c>
      <c r="Q37" s="42" t="s">
        <v>49</v>
      </c>
      <c r="R37" s="57" t="s">
        <v>49</v>
      </c>
      <c r="S37" s="42" t="s">
        <v>49</v>
      </c>
      <c r="T37" s="57" t="s">
        <v>49</v>
      </c>
      <c r="U37" s="42" t="s">
        <v>49</v>
      </c>
      <c r="V37" s="57" t="s">
        <v>49</v>
      </c>
      <c r="W37" s="42" t="s">
        <v>49</v>
      </c>
      <c r="X37" s="57" t="s">
        <v>49</v>
      </c>
      <c r="Y37" s="42" t="s">
        <v>49</v>
      </c>
      <c r="Z37" s="57" t="s">
        <v>49</v>
      </c>
      <c r="AA37" s="42" t="s">
        <v>49</v>
      </c>
      <c r="AB37" s="57" t="s">
        <v>49</v>
      </c>
      <c r="AC37" s="42" t="s">
        <v>49</v>
      </c>
      <c r="AD37" s="57" t="s">
        <v>49</v>
      </c>
      <c r="AE37" s="42" t="s">
        <v>49</v>
      </c>
      <c r="AF37" s="57" t="s">
        <v>49</v>
      </c>
      <c r="AG37" s="42" t="s">
        <v>49</v>
      </c>
      <c r="AH37" s="57" t="s">
        <v>49</v>
      </c>
      <c r="AI37" s="42" t="s">
        <v>49</v>
      </c>
      <c r="AJ37" s="57" t="s">
        <v>49</v>
      </c>
      <c r="AK37" s="42" t="s">
        <v>49</v>
      </c>
      <c r="AL37" s="57" t="s">
        <v>49</v>
      </c>
      <c r="AM37" s="42" t="s">
        <v>50</v>
      </c>
      <c r="AN37" s="57" t="s">
        <v>60</v>
      </c>
      <c r="AO37" s="42" t="s">
        <v>49</v>
      </c>
      <c r="AP37" s="57" t="s">
        <v>49</v>
      </c>
      <c r="AQ37" s="42" t="s">
        <v>49</v>
      </c>
      <c r="AR37" s="57" t="s">
        <v>49</v>
      </c>
      <c r="AS37" s="42" t="s">
        <v>49</v>
      </c>
      <c r="AT37" s="57" t="s">
        <v>49</v>
      </c>
      <c r="AU37" s="42" t="s">
        <v>49</v>
      </c>
      <c r="AV37" s="57" t="s">
        <v>49</v>
      </c>
      <c r="AW37" s="42" t="s">
        <v>49</v>
      </c>
      <c r="AX37" s="57" t="s">
        <v>49</v>
      </c>
      <c r="AY37" s="42" t="s">
        <v>49</v>
      </c>
      <c r="AZ37" s="57" t="s">
        <v>49</v>
      </c>
      <c r="BA37" s="42" t="s">
        <v>49</v>
      </c>
      <c r="BB37" s="57" t="s">
        <v>49</v>
      </c>
      <c r="BC37" s="42" t="s">
        <v>49</v>
      </c>
      <c r="BD37" s="57" t="s">
        <v>49</v>
      </c>
      <c r="BE37" s="42" t="s">
        <v>49</v>
      </c>
      <c r="BF37" s="57" t="s">
        <v>49</v>
      </c>
      <c r="BG37" s="42" t="s">
        <v>49</v>
      </c>
      <c r="BH37" s="57" t="s">
        <v>49</v>
      </c>
      <c r="BI37" s="58"/>
    </row>
    <row r="38" spans="2:61" ht="33" customHeight="1" x14ac:dyDescent="0.2">
      <c r="B38" s="53" t="s">
        <v>101</v>
      </c>
      <c r="C38" s="54" t="s">
        <v>102</v>
      </c>
      <c r="D38" s="55" t="s">
        <v>48</v>
      </c>
      <c r="E38" s="42" t="s">
        <v>50</v>
      </c>
      <c r="F38" s="56" t="s">
        <v>60</v>
      </c>
      <c r="G38" s="42" t="s">
        <v>55</v>
      </c>
      <c r="H38" s="56" t="s">
        <v>60</v>
      </c>
      <c r="I38" s="42" t="s">
        <v>49</v>
      </c>
      <c r="J38" s="56" t="s">
        <v>49</v>
      </c>
      <c r="K38" s="42" t="s">
        <v>49</v>
      </c>
      <c r="L38" s="56" t="s">
        <v>49</v>
      </c>
      <c r="M38" s="42" t="s">
        <v>49</v>
      </c>
      <c r="N38" s="57" t="s">
        <v>49</v>
      </c>
      <c r="O38" s="42" t="s">
        <v>49</v>
      </c>
      <c r="P38" s="57" t="s">
        <v>49</v>
      </c>
      <c r="Q38" s="42" t="s">
        <v>49</v>
      </c>
      <c r="R38" s="57" t="s">
        <v>49</v>
      </c>
      <c r="S38" s="42" t="s">
        <v>49</v>
      </c>
      <c r="T38" s="57" t="s">
        <v>49</v>
      </c>
      <c r="U38" s="42" t="s">
        <v>49</v>
      </c>
      <c r="V38" s="57" t="s">
        <v>49</v>
      </c>
      <c r="W38" s="42" t="s">
        <v>49</v>
      </c>
      <c r="X38" s="57" t="s">
        <v>49</v>
      </c>
      <c r="Y38" s="42" t="s">
        <v>49</v>
      </c>
      <c r="Z38" s="57" t="s">
        <v>49</v>
      </c>
      <c r="AA38" s="42" t="s">
        <v>49</v>
      </c>
      <c r="AB38" s="57" t="s">
        <v>49</v>
      </c>
      <c r="AC38" s="42" t="s">
        <v>49</v>
      </c>
      <c r="AD38" s="57" t="s">
        <v>49</v>
      </c>
      <c r="AE38" s="42" t="s">
        <v>49</v>
      </c>
      <c r="AF38" s="57" t="s">
        <v>49</v>
      </c>
      <c r="AG38" s="42" t="s">
        <v>49</v>
      </c>
      <c r="AH38" s="57" t="s">
        <v>49</v>
      </c>
      <c r="AI38" s="42" t="s">
        <v>49</v>
      </c>
      <c r="AJ38" s="57" t="s">
        <v>49</v>
      </c>
      <c r="AK38" s="42" t="s">
        <v>49</v>
      </c>
      <c r="AL38" s="57" t="s">
        <v>49</v>
      </c>
      <c r="AM38" s="42" t="s">
        <v>49</v>
      </c>
      <c r="AN38" s="57" t="s">
        <v>49</v>
      </c>
      <c r="AO38" s="42" t="s">
        <v>49</v>
      </c>
      <c r="AP38" s="57" t="s">
        <v>49</v>
      </c>
      <c r="AQ38" s="42" t="s">
        <v>49</v>
      </c>
      <c r="AR38" s="57" t="s">
        <v>49</v>
      </c>
      <c r="AS38" s="42" t="s">
        <v>49</v>
      </c>
      <c r="AT38" s="57" t="s">
        <v>49</v>
      </c>
      <c r="AU38" s="42" t="s">
        <v>49</v>
      </c>
      <c r="AV38" s="57" t="s">
        <v>49</v>
      </c>
      <c r="AW38" s="42" t="s">
        <v>49</v>
      </c>
      <c r="AX38" s="57" t="s">
        <v>49</v>
      </c>
      <c r="AY38" s="42" t="s">
        <v>49</v>
      </c>
      <c r="AZ38" s="57" t="s">
        <v>49</v>
      </c>
      <c r="BA38" s="42" t="s">
        <v>49</v>
      </c>
      <c r="BB38" s="57" t="s">
        <v>49</v>
      </c>
      <c r="BC38" s="42" t="s">
        <v>57</v>
      </c>
      <c r="BD38" s="57" t="s">
        <v>60</v>
      </c>
      <c r="BE38" s="42" t="s">
        <v>49</v>
      </c>
      <c r="BF38" s="57" t="s">
        <v>49</v>
      </c>
      <c r="BG38" s="42" t="s">
        <v>49</v>
      </c>
      <c r="BH38" s="57" t="s">
        <v>49</v>
      </c>
      <c r="BI38" s="58"/>
    </row>
    <row r="39" spans="2:61" ht="33" customHeight="1" x14ac:dyDescent="0.2">
      <c r="B39" s="53" t="s">
        <v>103</v>
      </c>
      <c r="C39" s="54" t="s">
        <v>104</v>
      </c>
      <c r="D39" s="55" t="s">
        <v>48</v>
      </c>
      <c r="E39" s="42" t="s">
        <v>50</v>
      </c>
      <c r="F39" s="56" t="s">
        <v>60</v>
      </c>
      <c r="G39" s="42" t="s">
        <v>49</v>
      </c>
      <c r="H39" s="56" t="s">
        <v>49</v>
      </c>
      <c r="I39" s="42" t="s">
        <v>49</v>
      </c>
      <c r="J39" s="56" t="s">
        <v>49</v>
      </c>
      <c r="K39" s="42" t="s">
        <v>49</v>
      </c>
      <c r="L39" s="56" t="s">
        <v>49</v>
      </c>
      <c r="M39" s="42" t="s">
        <v>49</v>
      </c>
      <c r="N39" s="57" t="s">
        <v>49</v>
      </c>
      <c r="O39" s="42" t="s">
        <v>49</v>
      </c>
      <c r="P39" s="57" t="s">
        <v>49</v>
      </c>
      <c r="Q39" s="42" t="s">
        <v>49</v>
      </c>
      <c r="R39" s="57" t="s">
        <v>49</v>
      </c>
      <c r="S39" s="42" t="s">
        <v>49</v>
      </c>
      <c r="T39" s="57" t="s">
        <v>49</v>
      </c>
      <c r="U39" s="42" t="s">
        <v>49</v>
      </c>
      <c r="V39" s="57" t="s">
        <v>49</v>
      </c>
      <c r="W39" s="42" t="s">
        <v>49</v>
      </c>
      <c r="X39" s="57" t="s">
        <v>49</v>
      </c>
      <c r="Y39" s="42" t="s">
        <v>49</v>
      </c>
      <c r="Z39" s="57" t="s">
        <v>49</v>
      </c>
      <c r="AA39" s="42" t="s">
        <v>49</v>
      </c>
      <c r="AB39" s="57" t="s">
        <v>49</v>
      </c>
      <c r="AC39" s="42" t="s">
        <v>49</v>
      </c>
      <c r="AD39" s="57" t="s">
        <v>49</v>
      </c>
      <c r="AE39" s="42" t="s">
        <v>49</v>
      </c>
      <c r="AF39" s="57" t="s">
        <v>49</v>
      </c>
      <c r="AG39" s="42" t="s">
        <v>49</v>
      </c>
      <c r="AH39" s="57" t="s">
        <v>49</v>
      </c>
      <c r="AI39" s="42" t="s">
        <v>49</v>
      </c>
      <c r="AJ39" s="57" t="s">
        <v>49</v>
      </c>
      <c r="AK39" s="42" t="s">
        <v>49</v>
      </c>
      <c r="AL39" s="57" t="s">
        <v>49</v>
      </c>
      <c r="AM39" s="42" t="s">
        <v>49</v>
      </c>
      <c r="AN39" s="57" t="s">
        <v>49</v>
      </c>
      <c r="AO39" s="42" t="s">
        <v>49</v>
      </c>
      <c r="AP39" s="57" t="s">
        <v>49</v>
      </c>
      <c r="AQ39" s="42" t="s">
        <v>49</v>
      </c>
      <c r="AR39" s="57" t="s">
        <v>49</v>
      </c>
      <c r="AS39" s="42" t="s">
        <v>49</v>
      </c>
      <c r="AT39" s="57" t="s">
        <v>49</v>
      </c>
      <c r="AU39" s="42" t="s">
        <v>49</v>
      </c>
      <c r="AV39" s="57" t="s">
        <v>49</v>
      </c>
      <c r="AW39" s="42" t="s">
        <v>49</v>
      </c>
      <c r="AX39" s="57" t="s">
        <v>49</v>
      </c>
      <c r="AY39" s="42" t="s">
        <v>49</v>
      </c>
      <c r="AZ39" s="57" t="s">
        <v>49</v>
      </c>
      <c r="BA39" s="42" t="s">
        <v>49</v>
      </c>
      <c r="BB39" s="57" t="s">
        <v>49</v>
      </c>
      <c r="BC39" s="42" t="s">
        <v>55</v>
      </c>
      <c r="BD39" s="57" t="s">
        <v>60</v>
      </c>
      <c r="BE39" s="42" t="s">
        <v>49</v>
      </c>
      <c r="BF39" s="57" t="s">
        <v>49</v>
      </c>
      <c r="BG39" s="42" t="s">
        <v>49</v>
      </c>
      <c r="BH39" s="57" t="s">
        <v>49</v>
      </c>
      <c r="BI39" s="58"/>
    </row>
    <row r="40" spans="2:61" ht="33" customHeight="1" x14ac:dyDescent="0.2">
      <c r="B40" s="53" t="s">
        <v>105</v>
      </c>
      <c r="C40" s="54" t="s">
        <v>106</v>
      </c>
      <c r="D40" s="55" t="s">
        <v>48</v>
      </c>
      <c r="E40" s="42" t="s">
        <v>49</v>
      </c>
      <c r="F40" s="56" t="s">
        <v>49</v>
      </c>
      <c r="G40" s="42" t="s">
        <v>49</v>
      </c>
      <c r="H40" s="56" t="s">
        <v>49</v>
      </c>
      <c r="I40" s="42" t="s">
        <v>49</v>
      </c>
      <c r="J40" s="56" t="s">
        <v>49</v>
      </c>
      <c r="K40" s="42" t="s">
        <v>49</v>
      </c>
      <c r="L40" s="56" t="s">
        <v>49</v>
      </c>
      <c r="M40" s="42" t="s">
        <v>49</v>
      </c>
      <c r="N40" s="57" t="s">
        <v>49</v>
      </c>
      <c r="O40" s="42" t="s">
        <v>49</v>
      </c>
      <c r="P40" s="57" t="s">
        <v>49</v>
      </c>
      <c r="Q40" s="42" t="s">
        <v>49</v>
      </c>
      <c r="R40" s="57" t="s">
        <v>49</v>
      </c>
      <c r="S40" s="42" t="s">
        <v>50</v>
      </c>
      <c r="T40" s="57" t="s">
        <v>60</v>
      </c>
      <c r="U40" s="42" t="s">
        <v>49</v>
      </c>
      <c r="V40" s="57" t="s">
        <v>49</v>
      </c>
      <c r="W40" s="42" t="s">
        <v>49</v>
      </c>
      <c r="X40" s="57" t="s">
        <v>49</v>
      </c>
      <c r="Y40" s="42" t="s">
        <v>49</v>
      </c>
      <c r="Z40" s="57" t="s">
        <v>49</v>
      </c>
      <c r="AA40" s="42" t="s">
        <v>49</v>
      </c>
      <c r="AB40" s="57" t="s">
        <v>49</v>
      </c>
      <c r="AC40" s="42" t="s">
        <v>49</v>
      </c>
      <c r="AD40" s="57" t="s">
        <v>49</v>
      </c>
      <c r="AE40" s="42" t="s">
        <v>49</v>
      </c>
      <c r="AF40" s="57" t="s">
        <v>49</v>
      </c>
      <c r="AG40" s="42" t="s">
        <v>49</v>
      </c>
      <c r="AH40" s="57" t="s">
        <v>49</v>
      </c>
      <c r="AI40" s="42" t="s">
        <v>49</v>
      </c>
      <c r="AJ40" s="57" t="s">
        <v>49</v>
      </c>
      <c r="AK40" s="42" t="s">
        <v>49</v>
      </c>
      <c r="AL40" s="57" t="s">
        <v>49</v>
      </c>
      <c r="AM40" s="42" t="s">
        <v>49</v>
      </c>
      <c r="AN40" s="57" t="s">
        <v>49</v>
      </c>
      <c r="AO40" s="42" t="s">
        <v>49</v>
      </c>
      <c r="AP40" s="57" t="s">
        <v>49</v>
      </c>
      <c r="AQ40" s="42" t="s">
        <v>49</v>
      </c>
      <c r="AR40" s="57" t="s">
        <v>49</v>
      </c>
      <c r="AS40" s="42" t="s">
        <v>49</v>
      </c>
      <c r="AT40" s="57" t="s">
        <v>49</v>
      </c>
      <c r="AU40" s="42" t="s">
        <v>49</v>
      </c>
      <c r="AV40" s="57" t="s">
        <v>49</v>
      </c>
      <c r="AW40" s="42" t="s">
        <v>49</v>
      </c>
      <c r="AX40" s="57" t="s">
        <v>49</v>
      </c>
      <c r="AY40" s="42" t="s">
        <v>49</v>
      </c>
      <c r="AZ40" s="57" t="s">
        <v>49</v>
      </c>
      <c r="BA40" s="42" t="s">
        <v>49</v>
      </c>
      <c r="BB40" s="57" t="s">
        <v>49</v>
      </c>
      <c r="BC40" s="42" t="s">
        <v>49</v>
      </c>
      <c r="BD40" s="57" t="s">
        <v>49</v>
      </c>
      <c r="BE40" s="42" t="s">
        <v>49</v>
      </c>
      <c r="BF40" s="57" t="s">
        <v>49</v>
      </c>
      <c r="BG40" s="42" t="s">
        <v>49</v>
      </c>
      <c r="BH40" s="57" t="s">
        <v>49</v>
      </c>
      <c r="BI40" s="58"/>
    </row>
    <row r="41" spans="2:61" ht="33" customHeight="1" x14ac:dyDescent="0.2">
      <c r="B41" s="53" t="s">
        <v>107</v>
      </c>
      <c r="C41" s="54" t="s">
        <v>108</v>
      </c>
      <c r="D41" s="55" t="s">
        <v>48</v>
      </c>
      <c r="E41" s="42" t="s">
        <v>55</v>
      </c>
      <c r="F41" s="56" t="s">
        <v>60</v>
      </c>
      <c r="G41" s="42" t="s">
        <v>50</v>
      </c>
      <c r="H41" s="56" t="s">
        <v>60</v>
      </c>
      <c r="I41" s="42" t="s">
        <v>49</v>
      </c>
      <c r="J41" s="56" t="s">
        <v>49</v>
      </c>
      <c r="K41" s="42" t="s">
        <v>49</v>
      </c>
      <c r="L41" s="56" t="s">
        <v>49</v>
      </c>
      <c r="M41" s="42" t="s">
        <v>57</v>
      </c>
      <c r="N41" s="57" t="s">
        <v>60</v>
      </c>
      <c r="O41" s="42" t="s">
        <v>49</v>
      </c>
      <c r="P41" s="57" t="s">
        <v>49</v>
      </c>
      <c r="Q41" s="42" t="s">
        <v>49</v>
      </c>
      <c r="R41" s="57" t="s">
        <v>49</v>
      </c>
      <c r="S41" s="42" t="s">
        <v>49</v>
      </c>
      <c r="T41" s="57" t="s">
        <v>49</v>
      </c>
      <c r="U41" s="42" t="s">
        <v>49</v>
      </c>
      <c r="V41" s="57" t="s">
        <v>49</v>
      </c>
      <c r="W41" s="42" t="s">
        <v>49</v>
      </c>
      <c r="X41" s="57" t="s">
        <v>49</v>
      </c>
      <c r="Y41" s="42" t="s">
        <v>49</v>
      </c>
      <c r="Z41" s="57" t="s">
        <v>49</v>
      </c>
      <c r="AA41" s="42" t="s">
        <v>49</v>
      </c>
      <c r="AB41" s="57" t="s">
        <v>49</v>
      </c>
      <c r="AC41" s="42" t="s">
        <v>49</v>
      </c>
      <c r="AD41" s="57" t="s">
        <v>49</v>
      </c>
      <c r="AE41" s="42" t="s">
        <v>49</v>
      </c>
      <c r="AF41" s="57" t="s">
        <v>49</v>
      </c>
      <c r="AG41" s="42" t="s">
        <v>49</v>
      </c>
      <c r="AH41" s="57" t="s">
        <v>49</v>
      </c>
      <c r="AI41" s="42" t="s">
        <v>49</v>
      </c>
      <c r="AJ41" s="57" t="s">
        <v>49</v>
      </c>
      <c r="AK41" s="42" t="s">
        <v>49</v>
      </c>
      <c r="AL41" s="57" t="s">
        <v>49</v>
      </c>
      <c r="AM41" s="42" t="s">
        <v>49</v>
      </c>
      <c r="AN41" s="57" t="s">
        <v>49</v>
      </c>
      <c r="AO41" s="42" t="s">
        <v>49</v>
      </c>
      <c r="AP41" s="57" t="s">
        <v>49</v>
      </c>
      <c r="AQ41" s="42" t="s">
        <v>49</v>
      </c>
      <c r="AR41" s="57" t="s">
        <v>49</v>
      </c>
      <c r="AS41" s="42" t="s">
        <v>49</v>
      </c>
      <c r="AT41" s="57" t="s">
        <v>49</v>
      </c>
      <c r="AU41" s="42" t="s">
        <v>49</v>
      </c>
      <c r="AV41" s="57" t="s">
        <v>49</v>
      </c>
      <c r="AW41" s="42" t="s">
        <v>49</v>
      </c>
      <c r="AX41" s="57" t="s">
        <v>49</v>
      </c>
      <c r="AY41" s="42" t="s">
        <v>49</v>
      </c>
      <c r="AZ41" s="57" t="s">
        <v>49</v>
      </c>
      <c r="BA41" s="42" t="s">
        <v>49</v>
      </c>
      <c r="BB41" s="57" t="s">
        <v>49</v>
      </c>
      <c r="BC41" s="42" t="s">
        <v>49</v>
      </c>
      <c r="BD41" s="57" t="s">
        <v>49</v>
      </c>
      <c r="BE41" s="42" t="s">
        <v>49</v>
      </c>
      <c r="BF41" s="57" t="s">
        <v>49</v>
      </c>
      <c r="BG41" s="42" t="s">
        <v>49</v>
      </c>
      <c r="BH41" s="57" t="s">
        <v>49</v>
      </c>
      <c r="BI41" s="58"/>
    </row>
    <row r="42" spans="2:61" ht="33" customHeight="1" x14ac:dyDescent="0.2">
      <c r="B42" s="53" t="s">
        <v>109</v>
      </c>
      <c r="C42" s="54" t="s">
        <v>110</v>
      </c>
      <c r="D42" s="55" t="s">
        <v>48</v>
      </c>
      <c r="E42" s="42" t="s">
        <v>49</v>
      </c>
      <c r="F42" s="56" t="s">
        <v>49</v>
      </c>
      <c r="G42" s="42" t="s">
        <v>49</v>
      </c>
      <c r="H42" s="56" t="s">
        <v>49</v>
      </c>
      <c r="I42" s="42" t="s">
        <v>49</v>
      </c>
      <c r="J42" s="56" t="s">
        <v>49</v>
      </c>
      <c r="K42" s="42" t="s">
        <v>49</v>
      </c>
      <c r="L42" s="56" t="s">
        <v>49</v>
      </c>
      <c r="M42" s="42" t="s">
        <v>49</v>
      </c>
      <c r="N42" s="57" t="s">
        <v>49</v>
      </c>
      <c r="O42" s="42" t="s">
        <v>49</v>
      </c>
      <c r="P42" s="57" t="s">
        <v>49</v>
      </c>
      <c r="Q42" s="42" t="s">
        <v>49</v>
      </c>
      <c r="R42" s="57" t="s">
        <v>49</v>
      </c>
      <c r="S42" s="42" t="s">
        <v>49</v>
      </c>
      <c r="T42" s="57" t="s">
        <v>49</v>
      </c>
      <c r="U42" s="42" t="s">
        <v>49</v>
      </c>
      <c r="V42" s="57" t="s">
        <v>49</v>
      </c>
      <c r="W42" s="42" t="s">
        <v>49</v>
      </c>
      <c r="X42" s="57" t="s">
        <v>49</v>
      </c>
      <c r="Y42" s="42" t="s">
        <v>49</v>
      </c>
      <c r="Z42" s="57" t="s">
        <v>49</v>
      </c>
      <c r="AA42" s="42" t="s">
        <v>49</v>
      </c>
      <c r="AB42" s="57" t="s">
        <v>49</v>
      </c>
      <c r="AC42" s="42" t="s">
        <v>49</v>
      </c>
      <c r="AD42" s="57" t="s">
        <v>49</v>
      </c>
      <c r="AE42" s="42" t="s">
        <v>49</v>
      </c>
      <c r="AF42" s="57" t="s">
        <v>49</v>
      </c>
      <c r="AG42" s="42" t="s">
        <v>49</v>
      </c>
      <c r="AH42" s="57" t="s">
        <v>49</v>
      </c>
      <c r="AI42" s="42" t="s">
        <v>49</v>
      </c>
      <c r="AJ42" s="57" t="s">
        <v>49</v>
      </c>
      <c r="AK42" s="42" t="s">
        <v>49</v>
      </c>
      <c r="AL42" s="57" t="s">
        <v>49</v>
      </c>
      <c r="AM42" s="42" t="s">
        <v>49</v>
      </c>
      <c r="AN42" s="57" t="s">
        <v>49</v>
      </c>
      <c r="AO42" s="42" t="s">
        <v>49</v>
      </c>
      <c r="AP42" s="57" t="s">
        <v>49</v>
      </c>
      <c r="AQ42" s="42" t="s">
        <v>50</v>
      </c>
      <c r="AR42" s="57" t="s">
        <v>60</v>
      </c>
      <c r="AS42" s="42" t="s">
        <v>49</v>
      </c>
      <c r="AT42" s="57" t="s">
        <v>49</v>
      </c>
      <c r="AU42" s="42" t="s">
        <v>49</v>
      </c>
      <c r="AV42" s="57" t="s">
        <v>49</v>
      </c>
      <c r="AW42" s="42" t="s">
        <v>49</v>
      </c>
      <c r="AX42" s="57" t="s">
        <v>49</v>
      </c>
      <c r="AY42" s="42" t="s">
        <v>49</v>
      </c>
      <c r="AZ42" s="57" t="s">
        <v>49</v>
      </c>
      <c r="BA42" s="42" t="s">
        <v>49</v>
      </c>
      <c r="BB42" s="57" t="s">
        <v>49</v>
      </c>
      <c r="BC42" s="42" t="s">
        <v>55</v>
      </c>
      <c r="BD42" s="57" t="s">
        <v>60</v>
      </c>
      <c r="BE42" s="42" t="s">
        <v>49</v>
      </c>
      <c r="BF42" s="57" t="s">
        <v>49</v>
      </c>
      <c r="BG42" s="42" t="s">
        <v>49</v>
      </c>
      <c r="BH42" s="57" t="s">
        <v>49</v>
      </c>
      <c r="BI42" s="58"/>
    </row>
    <row r="43" spans="2:61" ht="33" customHeight="1" x14ac:dyDescent="0.2">
      <c r="B43" s="53" t="s">
        <v>111</v>
      </c>
      <c r="C43" s="54" t="s">
        <v>112</v>
      </c>
      <c r="D43" s="55" t="s">
        <v>48</v>
      </c>
      <c r="E43" s="42" t="s">
        <v>49</v>
      </c>
      <c r="F43" s="56" t="s">
        <v>49</v>
      </c>
      <c r="G43" s="42" t="s">
        <v>49</v>
      </c>
      <c r="H43" s="56" t="s">
        <v>49</v>
      </c>
      <c r="I43" s="42" t="s">
        <v>49</v>
      </c>
      <c r="J43" s="56" t="s">
        <v>49</v>
      </c>
      <c r="K43" s="42" t="s">
        <v>49</v>
      </c>
      <c r="L43" s="56" t="s">
        <v>49</v>
      </c>
      <c r="M43" s="42" t="s">
        <v>49</v>
      </c>
      <c r="N43" s="57" t="s">
        <v>49</v>
      </c>
      <c r="O43" s="42" t="s">
        <v>49</v>
      </c>
      <c r="P43" s="57" t="s">
        <v>49</v>
      </c>
      <c r="Q43" s="42" t="s">
        <v>49</v>
      </c>
      <c r="R43" s="57" t="s">
        <v>49</v>
      </c>
      <c r="S43" s="42" t="s">
        <v>50</v>
      </c>
      <c r="T43" s="57" t="s">
        <v>60</v>
      </c>
      <c r="U43" s="42" t="s">
        <v>49</v>
      </c>
      <c r="V43" s="57" t="s">
        <v>49</v>
      </c>
      <c r="W43" s="42" t="s">
        <v>49</v>
      </c>
      <c r="X43" s="57" t="s">
        <v>49</v>
      </c>
      <c r="Y43" s="42" t="s">
        <v>49</v>
      </c>
      <c r="Z43" s="57" t="s">
        <v>49</v>
      </c>
      <c r="AA43" s="42" t="s">
        <v>49</v>
      </c>
      <c r="AB43" s="57" t="s">
        <v>49</v>
      </c>
      <c r="AC43" s="42" t="s">
        <v>49</v>
      </c>
      <c r="AD43" s="57" t="s">
        <v>49</v>
      </c>
      <c r="AE43" s="42" t="s">
        <v>49</v>
      </c>
      <c r="AF43" s="57" t="s">
        <v>49</v>
      </c>
      <c r="AG43" s="42" t="s">
        <v>49</v>
      </c>
      <c r="AH43" s="57" t="s">
        <v>49</v>
      </c>
      <c r="AI43" s="42" t="s">
        <v>49</v>
      </c>
      <c r="AJ43" s="57" t="s">
        <v>49</v>
      </c>
      <c r="AK43" s="42" t="s">
        <v>49</v>
      </c>
      <c r="AL43" s="57" t="s">
        <v>49</v>
      </c>
      <c r="AM43" s="42" t="s">
        <v>49</v>
      </c>
      <c r="AN43" s="57" t="s">
        <v>49</v>
      </c>
      <c r="AO43" s="42" t="s">
        <v>49</v>
      </c>
      <c r="AP43" s="57" t="s">
        <v>49</v>
      </c>
      <c r="AQ43" s="42" t="s">
        <v>49</v>
      </c>
      <c r="AR43" s="57" t="s">
        <v>49</v>
      </c>
      <c r="AS43" s="42" t="s">
        <v>49</v>
      </c>
      <c r="AT43" s="57" t="s">
        <v>49</v>
      </c>
      <c r="AU43" s="42" t="s">
        <v>49</v>
      </c>
      <c r="AV43" s="57" t="s">
        <v>49</v>
      </c>
      <c r="AW43" s="42" t="s">
        <v>49</v>
      </c>
      <c r="AX43" s="57" t="s">
        <v>49</v>
      </c>
      <c r="AY43" s="42" t="s">
        <v>49</v>
      </c>
      <c r="AZ43" s="57" t="s">
        <v>49</v>
      </c>
      <c r="BA43" s="42" t="s">
        <v>49</v>
      </c>
      <c r="BB43" s="57" t="s">
        <v>49</v>
      </c>
      <c r="BC43" s="42" t="s">
        <v>49</v>
      </c>
      <c r="BD43" s="57" t="s">
        <v>49</v>
      </c>
      <c r="BE43" s="42" t="s">
        <v>49</v>
      </c>
      <c r="BF43" s="57" t="s">
        <v>49</v>
      </c>
      <c r="BG43" s="42" t="s">
        <v>49</v>
      </c>
      <c r="BH43" s="57" t="s">
        <v>49</v>
      </c>
      <c r="BI43" s="58"/>
    </row>
    <row r="44" spans="2:61" ht="33" customHeight="1" x14ac:dyDescent="0.2">
      <c r="B44" s="53" t="s">
        <v>113</v>
      </c>
      <c r="C44" s="54" t="s">
        <v>114</v>
      </c>
      <c r="D44" s="55" t="s">
        <v>48</v>
      </c>
      <c r="E44" s="42" t="s">
        <v>49</v>
      </c>
      <c r="F44" s="56" t="s">
        <v>49</v>
      </c>
      <c r="G44" s="42" t="s">
        <v>50</v>
      </c>
      <c r="H44" s="56" t="s">
        <v>51</v>
      </c>
      <c r="I44" s="42" t="s">
        <v>49</v>
      </c>
      <c r="J44" s="56" t="s">
        <v>49</v>
      </c>
      <c r="K44" s="42" t="s">
        <v>49</v>
      </c>
      <c r="L44" s="56" t="s">
        <v>49</v>
      </c>
      <c r="M44" s="42" t="s">
        <v>49</v>
      </c>
      <c r="N44" s="57" t="s">
        <v>49</v>
      </c>
      <c r="O44" s="42" t="s">
        <v>49</v>
      </c>
      <c r="P44" s="57" t="s">
        <v>49</v>
      </c>
      <c r="Q44" s="42" t="s">
        <v>49</v>
      </c>
      <c r="R44" s="57" t="s">
        <v>49</v>
      </c>
      <c r="S44" s="42" t="s">
        <v>49</v>
      </c>
      <c r="T44" s="57" t="s">
        <v>49</v>
      </c>
      <c r="U44" s="42" t="s">
        <v>49</v>
      </c>
      <c r="V44" s="57" t="s">
        <v>49</v>
      </c>
      <c r="W44" s="42" t="s">
        <v>49</v>
      </c>
      <c r="X44" s="57" t="s">
        <v>49</v>
      </c>
      <c r="Y44" s="42" t="s">
        <v>49</v>
      </c>
      <c r="Z44" s="57" t="s">
        <v>49</v>
      </c>
      <c r="AA44" s="42" t="s">
        <v>49</v>
      </c>
      <c r="AB44" s="57" t="s">
        <v>49</v>
      </c>
      <c r="AC44" s="42" t="s">
        <v>49</v>
      </c>
      <c r="AD44" s="57" t="s">
        <v>49</v>
      </c>
      <c r="AE44" s="42" t="s">
        <v>49</v>
      </c>
      <c r="AF44" s="57" t="s">
        <v>49</v>
      </c>
      <c r="AG44" s="42" t="s">
        <v>49</v>
      </c>
      <c r="AH44" s="57" t="s">
        <v>49</v>
      </c>
      <c r="AI44" s="42" t="s">
        <v>49</v>
      </c>
      <c r="AJ44" s="57" t="s">
        <v>49</v>
      </c>
      <c r="AK44" s="42" t="s">
        <v>57</v>
      </c>
      <c r="AL44" s="57" t="s">
        <v>60</v>
      </c>
      <c r="AM44" s="42" t="s">
        <v>55</v>
      </c>
      <c r="AN44" s="57" t="s">
        <v>60</v>
      </c>
      <c r="AO44" s="42" t="s">
        <v>49</v>
      </c>
      <c r="AP44" s="57" t="s">
        <v>49</v>
      </c>
      <c r="AQ44" s="42" t="s">
        <v>49</v>
      </c>
      <c r="AR44" s="57" t="s">
        <v>49</v>
      </c>
      <c r="AS44" s="42" t="s">
        <v>49</v>
      </c>
      <c r="AT44" s="57" t="s">
        <v>49</v>
      </c>
      <c r="AU44" s="42" t="s">
        <v>49</v>
      </c>
      <c r="AV44" s="57" t="s">
        <v>49</v>
      </c>
      <c r="AW44" s="42" t="s">
        <v>49</v>
      </c>
      <c r="AX44" s="57" t="s">
        <v>49</v>
      </c>
      <c r="AY44" s="42" t="s">
        <v>49</v>
      </c>
      <c r="AZ44" s="57" t="s">
        <v>49</v>
      </c>
      <c r="BA44" s="42" t="s">
        <v>49</v>
      </c>
      <c r="BB44" s="57" t="s">
        <v>49</v>
      </c>
      <c r="BC44" s="42" t="s">
        <v>49</v>
      </c>
      <c r="BD44" s="57" t="s">
        <v>49</v>
      </c>
      <c r="BE44" s="42" t="s">
        <v>49</v>
      </c>
      <c r="BF44" s="57" t="s">
        <v>49</v>
      </c>
      <c r="BG44" s="42" t="s">
        <v>49</v>
      </c>
      <c r="BH44" s="57" t="s">
        <v>49</v>
      </c>
      <c r="BI44" s="58"/>
    </row>
    <row r="45" spans="2:61" ht="33" customHeight="1" x14ac:dyDescent="0.2">
      <c r="B45" s="53" t="s">
        <v>115</v>
      </c>
      <c r="C45" s="54" t="s">
        <v>116</v>
      </c>
      <c r="D45" s="55" t="s">
        <v>48</v>
      </c>
      <c r="E45" s="42" t="s">
        <v>49</v>
      </c>
      <c r="F45" s="56" t="s">
        <v>49</v>
      </c>
      <c r="G45" s="42" t="s">
        <v>49</v>
      </c>
      <c r="H45" s="56" t="s">
        <v>49</v>
      </c>
      <c r="I45" s="42" t="s">
        <v>49</v>
      </c>
      <c r="J45" s="56" t="s">
        <v>49</v>
      </c>
      <c r="K45" s="42" t="s">
        <v>49</v>
      </c>
      <c r="L45" s="56" t="s">
        <v>49</v>
      </c>
      <c r="M45" s="42" t="s">
        <v>49</v>
      </c>
      <c r="N45" s="57" t="s">
        <v>49</v>
      </c>
      <c r="O45" s="42" t="s">
        <v>49</v>
      </c>
      <c r="P45" s="57" t="s">
        <v>49</v>
      </c>
      <c r="Q45" s="42" t="s">
        <v>49</v>
      </c>
      <c r="R45" s="57" t="s">
        <v>49</v>
      </c>
      <c r="S45" s="42" t="s">
        <v>57</v>
      </c>
      <c r="T45" s="57" t="s">
        <v>56</v>
      </c>
      <c r="U45" s="42" t="s">
        <v>55</v>
      </c>
      <c r="V45" s="57" t="s">
        <v>51</v>
      </c>
      <c r="W45" s="42" t="s">
        <v>49</v>
      </c>
      <c r="X45" s="57" t="s">
        <v>49</v>
      </c>
      <c r="Y45" s="42" t="s">
        <v>49</v>
      </c>
      <c r="Z45" s="57" t="s">
        <v>49</v>
      </c>
      <c r="AA45" s="42" t="s">
        <v>49</v>
      </c>
      <c r="AB45" s="57" t="s">
        <v>49</v>
      </c>
      <c r="AC45" s="42" t="s">
        <v>49</v>
      </c>
      <c r="AD45" s="57" t="s">
        <v>49</v>
      </c>
      <c r="AE45" s="42" t="s">
        <v>49</v>
      </c>
      <c r="AF45" s="57" t="s">
        <v>49</v>
      </c>
      <c r="AG45" s="42" t="s">
        <v>49</v>
      </c>
      <c r="AH45" s="57" t="s">
        <v>49</v>
      </c>
      <c r="AI45" s="42" t="s">
        <v>49</v>
      </c>
      <c r="AJ45" s="57" t="s">
        <v>49</v>
      </c>
      <c r="AK45" s="42" t="s">
        <v>49</v>
      </c>
      <c r="AL45" s="57" t="s">
        <v>49</v>
      </c>
      <c r="AM45" s="42" t="s">
        <v>49</v>
      </c>
      <c r="AN45" s="57" t="s">
        <v>49</v>
      </c>
      <c r="AO45" s="42" t="s">
        <v>49</v>
      </c>
      <c r="AP45" s="57" t="s">
        <v>49</v>
      </c>
      <c r="AQ45" s="42" t="s">
        <v>50</v>
      </c>
      <c r="AR45" s="57" t="s">
        <v>60</v>
      </c>
      <c r="AS45" s="42" t="s">
        <v>49</v>
      </c>
      <c r="AT45" s="57" t="s">
        <v>49</v>
      </c>
      <c r="AU45" s="42" t="s">
        <v>49</v>
      </c>
      <c r="AV45" s="57" t="s">
        <v>49</v>
      </c>
      <c r="AW45" s="42" t="s">
        <v>49</v>
      </c>
      <c r="AX45" s="57" t="s">
        <v>49</v>
      </c>
      <c r="AY45" s="42" t="s">
        <v>49</v>
      </c>
      <c r="AZ45" s="57" t="s">
        <v>49</v>
      </c>
      <c r="BA45" s="42" t="s">
        <v>49</v>
      </c>
      <c r="BB45" s="57" t="s">
        <v>49</v>
      </c>
      <c r="BC45" s="42" t="s">
        <v>49</v>
      </c>
      <c r="BD45" s="57" t="s">
        <v>49</v>
      </c>
      <c r="BE45" s="42" t="s">
        <v>49</v>
      </c>
      <c r="BF45" s="57" t="s">
        <v>49</v>
      </c>
      <c r="BG45" s="42" t="s">
        <v>49</v>
      </c>
      <c r="BH45" s="57" t="s">
        <v>49</v>
      </c>
      <c r="BI45" s="58"/>
    </row>
    <row r="46" spans="2:61" ht="33" customHeight="1" x14ac:dyDescent="0.2">
      <c r="B46" s="53" t="s">
        <v>117</v>
      </c>
      <c r="C46" s="54" t="s">
        <v>118</v>
      </c>
      <c r="D46" s="55" t="s">
        <v>48</v>
      </c>
      <c r="E46" s="42" t="s">
        <v>55</v>
      </c>
      <c r="F46" s="56" t="s">
        <v>60</v>
      </c>
      <c r="G46" s="42" t="s">
        <v>49</v>
      </c>
      <c r="H46" s="56" t="s">
        <v>49</v>
      </c>
      <c r="I46" s="42" t="s">
        <v>49</v>
      </c>
      <c r="J46" s="56" t="s">
        <v>49</v>
      </c>
      <c r="K46" s="42" t="s">
        <v>49</v>
      </c>
      <c r="L46" s="56" t="s">
        <v>49</v>
      </c>
      <c r="M46" s="42" t="s">
        <v>50</v>
      </c>
      <c r="N46" s="57" t="s">
        <v>60</v>
      </c>
      <c r="O46" s="42" t="s">
        <v>49</v>
      </c>
      <c r="P46" s="57" t="s">
        <v>49</v>
      </c>
      <c r="Q46" s="42" t="s">
        <v>49</v>
      </c>
      <c r="R46" s="57" t="s">
        <v>49</v>
      </c>
      <c r="S46" s="42" t="s">
        <v>49</v>
      </c>
      <c r="T46" s="57" t="s">
        <v>49</v>
      </c>
      <c r="U46" s="42" t="s">
        <v>49</v>
      </c>
      <c r="V46" s="57" t="s">
        <v>49</v>
      </c>
      <c r="W46" s="42" t="s">
        <v>49</v>
      </c>
      <c r="X46" s="57" t="s">
        <v>49</v>
      </c>
      <c r="Y46" s="42" t="s">
        <v>68</v>
      </c>
      <c r="Z46" s="57" t="s">
        <v>60</v>
      </c>
      <c r="AA46" s="42" t="s">
        <v>49</v>
      </c>
      <c r="AB46" s="57" t="s">
        <v>49</v>
      </c>
      <c r="AC46" s="42" t="s">
        <v>57</v>
      </c>
      <c r="AD46" s="57" t="s">
        <v>60</v>
      </c>
      <c r="AE46" s="42" t="s">
        <v>49</v>
      </c>
      <c r="AF46" s="57" t="s">
        <v>49</v>
      </c>
      <c r="AG46" s="42" t="s">
        <v>49</v>
      </c>
      <c r="AH46" s="57" t="s">
        <v>49</v>
      </c>
      <c r="AI46" s="42" t="s">
        <v>49</v>
      </c>
      <c r="AJ46" s="57" t="s">
        <v>49</v>
      </c>
      <c r="AK46" s="42" t="s">
        <v>65</v>
      </c>
      <c r="AL46" s="57" t="s">
        <v>60</v>
      </c>
      <c r="AM46" s="42" t="s">
        <v>49</v>
      </c>
      <c r="AN46" s="57" t="s">
        <v>49</v>
      </c>
      <c r="AO46" s="42" t="s">
        <v>49</v>
      </c>
      <c r="AP46" s="57" t="s">
        <v>49</v>
      </c>
      <c r="AQ46" s="42" t="s">
        <v>49</v>
      </c>
      <c r="AR46" s="57" t="s">
        <v>49</v>
      </c>
      <c r="AS46" s="42" t="s">
        <v>49</v>
      </c>
      <c r="AT46" s="57" t="s">
        <v>49</v>
      </c>
      <c r="AU46" s="42" t="s">
        <v>49</v>
      </c>
      <c r="AV46" s="57" t="s">
        <v>49</v>
      </c>
      <c r="AW46" s="42" t="s">
        <v>49</v>
      </c>
      <c r="AX46" s="57" t="s">
        <v>49</v>
      </c>
      <c r="AY46" s="42" t="s">
        <v>49</v>
      </c>
      <c r="AZ46" s="57" t="s">
        <v>49</v>
      </c>
      <c r="BA46" s="42" t="s">
        <v>49</v>
      </c>
      <c r="BB46" s="57" t="s">
        <v>49</v>
      </c>
      <c r="BC46" s="42" t="s">
        <v>49</v>
      </c>
      <c r="BD46" s="57" t="s">
        <v>49</v>
      </c>
      <c r="BE46" s="42" t="s">
        <v>49</v>
      </c>
      <c r="BF46" s="57" t="s">
        <v>49</v>
      </c>
      <c r="BG46" s="42" t="s">
        <v>49</v>
      </c>
      <c r="BH46" s="57" t="s">
        <v>49</v>
      </c>
      <c r="BI46" s="58"/>
    </row>
    <row r="47" spans="2:61" ht="33" customHeight="1" x14ac:dyDescent="0.2">
      <c r="B47" s="53" t="s">
        <v>119</v>
      </c>
      <c r="C47" s="54" t="s">
        <v>120</v>
      </c>
      <c r="D47" s="55" t="s">
        <v>54</v>
      </c>
      <c r="E47" s="42" t="s">
        <v>50</v>
      </c>
      <c r="F47" s="56" t="s">
        <v>51</v>
      </c>
      <c r="G47" s="42" t="s">
        <v>49</v>
      </c>
      <c r="H47" s="56" t="s">
        <v>49</v>
      </c>
      <c r="I47" s="42" t="s">
        <v>49</v>
      </c>
      <c r="J47" s="56" t="s">
        <v>49</v>
      </c>
      <c r="K47" s="42" t="s">
        <v>49</v>
      </c>
      <c r="L47" s="56" t="s">
        <v>49</v>
      </c>
      <c r="M47" s="42" t="s">
        <v>57</v>
      </c>
      <c r="N47" s="57" t="s">
        <v>60</v>
      </c>
      <c r="O47" s="42" t="s">
        <v>49</v>
      </c>
      <c r="P47" s="57" t="s">
        <v>49</v>
      </c>
      <c r="Q47" s="42" t="s">
        <v>49</v>
      </c>
      <c r="R47" s="57" t="s">
        <v>49</v>
      </c>
      <c r="S47" s="42" t="s">
        <v>49</v>
      </c>
      <c r="T47" s="57" t="s">
        <v>49</v>
      </c>
      <c r="U47" s="42" t="s">
        <v>49</v>
      </c>
      <c r="V47" s="57" t="s">
        <v>49</v>
      </c>
      <c r="W47" s="42" t="s">
        <v>49</v>
      </c>
      <c r="X47" s="57" t="s">
        <v>49</v>
      </c>
      <c r="Y47" s="42" t="s">
        <v>49</v>
      </c>
      <c r="Z47" s="57" t="s">
        <v>49</v>
      </c>
      <c r="AA47" s="42" t="s">
        <v>49</v>
      </c>
      <c r="AB47" s="57" t="s">
        <v>49</v>
      </c>
      <c r="AC47" s="42" t="s">
        <v>55</v>
      </c>
      <c r="AD47" s="57" t="s">
        <v>51</v>
      </c>
      <c r="AE47" s="42" t="s">
        <v>49</v>
      </c>
      <c r="AF47" s="57" t="s">
        <v>49</v>
      </c>
      <c r="AG47" s="42" t="s">
        <v>49</v>
      </c>
      <c r="AH47" s="57" t="s">
        <v>49</v>
      </c>
      <c r="AI47" s="42" t="s">
        <v>49</v>
      </c>
      <c r="AJ47" s="57" t="s">
        <v>49</v>
      </c>
      <c r="AK47" s="42" t="s">
        <v>49</v>
      </c>
      <c r="AL47" s="57" t="s">
        <v>49</v>
      </c>
      <c r="AM47" s="42" t="s">
        <v>49</v>
      </c>
      <c r="AN47" s="57" t="s">
        <v>49</v>
      </c>
      <c r="AO47" s="42" t="s">
        <v>49</v>
      </c>
      <c r="AP47" s="57" t="s">
        <v>49</v>
      </c>
      <c r="AQ47" s="42" t="s">
        <v>49</v>
      </c>
      <c r="AR47" s="57" t="s">
        <v>49</v>
      </c>
      <c r="AS47" s="42" t="s">
        <v>49</v>
      </c>
      <c r="AT47" s="57" t="s">
        <v>49</v>
      </c>
      <c r="AU47" s="42" t="s">
        <v>49</v>
      </c>
      <c r="AV47" s="57" t="s">
        <v>49</v>
      </c>
      <c r="AW47" s="42" t="s">
        <v>49</v>
      </c>
      <c r="AX47" s="57" t="s">
        <v>49</v>
      </c>
      <c r="AY47" s="42" t="s">
        <v>49</v>
      </c>
      <c r="AZ47" s="57" t="s">
        <v>49</v>
      </c>
      <c r="BA47" s="42" t="s">
        <v>49</v>
      </c>
      <c r="BB47" s="57" t="s">
        <v>49</v>
      </c>
      <c r="BC47" s="42" t="s">
        <v>49</v>
      </c>
      <c r="BD47" s="57" t="s">
        <v>49</v>
      </c>
      <c r="BE47" s="42" t="s">
        <v>49</v>
      </c>
      <c r="BF47" s="57" t="s">
        <v>49</v>
      </c>
      <c r="BG47" s="42" t="s">
        <v>49</v>
      </c>
      <c r="BH47" s="57" t="s">
        <v>49</v>
      </c>
      <c r="BI47" s="58"/>
    </row>
    <row r="48" spans="2:61" ht="33" customHeight="1" x14ac:dyDescent="0.2">
      <c r="B48" s="53" t="s">
        <v>121</v>
      </c>
      <c r="C48" s="54" t="s">
        <v>122</v>
      </c>
      <c r="D48" s="55" t="s">
        <v>54</v>
      </c>
      <c r="E48" s="42" t="s">
        <v>49</v>
      </c>
      <c r="F48" s="56" t="s">
        <v>49</v>
      </c>
      <c r="G48" s="42" t="s">
        <v>49</v>
      </c>
      <c r="H48" s="56" t="s">
        <v>49</v>
      </c>
      <c r="I48" s="42" t="s">
        <v>49</v>
      </c>
      <c r="J48" s="56" t="s">
        <v>49</v>
      </c>
      <c r="K48" s="42" t="s">
        <v>49</v>
      </c>
      <c r="L48" s="56" t="s">
        <v>49</v>
      </c>
      <c r="M48" s="42" t="s">
        <v>49</v>
      </c>
      <c r="N48" s="57" t="s">
        <v>49</v>
      </c>
      <c r="O48" s="42" t="s">
        <v>49</v>
      </c>
      <c r="P48" s="57" t="s">
        <v>49</v>
      </c>
      <c r="Q48" s="42" t="s">
        <v>49</v>
      </c>
      <c r="R48" s="57" t="s">
        <v>49</v>
      </c>
      <c r="S48" s="42" t="s">
        <v>49</v>
      </c>
      <c r="T48" s="57" t="s">
        <v>49</v>
      </c>
      <c r="U48" s="42" t="s">
        <v>49</v>
      </c>
      <c r="V48" s="57" t="s">
        <v>49</v>
      </c>
      <c r="W48" s="42" t="s">
        <v>49</v>
      </c>
      <c r="X48" s="57" t="s">
        <v>49</v>
      </c>
      <c r="Y48" s="42" t="s">
        <v>49</v>
      </c>
      <c r="Z48" s="57" t="s">
        <v>49</v>
      </c>
      <c r="AA48" s="42" t="s">
        <v>49</v>
      </c>
      <c r="AB48" s="57" t="s">
        <v>49</v>
      </c>
      <c r="AC48" s="42" t="s">
        <v>49</v>
      </c>
      <c r="AD48" s="57" t="s">
        <v>49</v>
      </c>
      <c r="AE48" s="42" t="s">
        <v>49</v>
      </c>
      <c r="AF48" s="57" t="s">
        <v>49</v>
      </c>
      <c r="AG48" s="42" t="s">
        <v>49</v>
      </c>
      <c r="AH48" s="57" t="s">
        <v>49</v>
      </c>
      <c r="AI48" s="42" t="s">
        <v>49</v>
      </c>
      <c r="AJ48" s="57" t="s">
        <v>49</v>
      </c>
      <c r="AK48" s="42" t="s">
        <v>49</v>
      </c>
      <c r="AL48" s="57" t="s">
        <v>49</v>
      </c>
      <c r="AM48" s="42" t="s">
        <v>49</v>
      </c>
      <c r="AN48" s="57" t="s">
        <v>49</v>
      </c>
      <c r="AO48" s="42" t="s">
        <v>49</v>
      </c>
      <c r="AP48" s="57" t="s">
        <v>49</v>
      </c>
      <c r="AQ48" s="42" t="s">
        <v>49</v>
      </c>
      <c r="AR48" s="57" t="s">
        <v>49</v>
      </c>
      <c r="AS48" s="42" t="s">
        <v>49</v>
      </c>
      <c r="AT48" s="57" t="s">
        <v>49</v>
      </c>
      <c r="AU48" s="42" t="s">
        <v>49</v>
      </c>
      <c r="AV48" s="57" t="s">
        <v>49</v>
      </c>
      <c r="AW48" s="42" t="s">
        <v>50</v>
      </c>
      <c r="AX48" s="57" t="s">
        <v>51</v>
      </c>
      <c r="AY48" s="42" t="s">
        <v>49</v>
      </c>
      <c r="AZ48" s="57" t="s">
        <v>49</v>
      </c>
      <c r="BA48" s="42" t="s">
        <v>49</v>
      </c>
      <c r="BB48" s="57" t="s">
        <v>49</v>
      </c>
      <c r="BC48" s="42" t="s">
        <v>49</v>
      </c>
      <c r="BD48" s="57" t="s">
        <v>49</v>
      </c>
      <c r="BE48" s="42" t="s">
        <v>49</v>
      </c>
      <c r="BF48" s="57" t="s">
        <v>49</v>
      </c>
      <c r="BG48" s="42" t="s">
        <v>49</v>
      </c>
      <c r="BH48" s="57" t="s">
        <v>49</v>
      </c>
      <c r="BI48" s="58"/>
    </row>
    <row r="49" spans="2:61" ht="33" customHeight="1" x14ac:dyDescent="0.2">
      <c r="B49" s="53" t="s">
        <v>123</v>
      </c>
      <c r="C49" s="54" t="s">
        <v>124</v>
      </c>
      <c r="D49" s="55" t="s">
        <v>48</v>
      </c>
      <c r="E49" s="42" t="s">
        <v>50</v>
      </c>
      <c r="F49" s="56" t="s">
        <v>60</v>
      </c>
      <c r="G49" s="42" t="s">
        <v>55</v>
      </c>
      <c r="H49" s="56" t="s">
        <v>60</v>
      </c>
      <c r="I49" s="42" t="s">
        <v>49</v>
      </c>
      <c r="J49" s="56" t="s">
        <v>49</v>
      </c>
      <c r="K49" s="42" t="s">
        <v>49</v>
      </c>
      <c r="L49" s="56" t="s">
        <v>49</v>
      </c>
      <c r="M49" s="42" t="s">
        <v>49</v>
      </c>
      <c r="N49" s="57" t="s">
        <v>49</v>
      </c>
      <c r="O49" s="42" t="s">
        <v>49</v>
      </c>
      <c r="P49" s="57" t="s">
        <v>49</v>
      </c>
      <c r="Q49" s="42" t="s">
        <v>49</v>
      </c>
      <c r="R49" s="57" t="s">
        <v>49</v>
      </c>
      <c r="S49" s="42" t="s">
        <v>49</v>
      </c>
      <c r="T49" s="57" t="s">
        <v>49</v>
      </c>
      <c r="U49" s="42" t="s">
        <v>49</v>
      </c>
      <c r="V49" s="57" t="s">
        <v>49</v>
      </c>
      <c r="W49" s="42" t="s">
        <v>49</v>
      </c>
      <c r="X49" s="57" t="s">
        <v>49</v>
      </c>
      <c r="Y49" s="42" t="s">
        <v>49</v>
      </c>
      <c r="Z49" s="57" t="s">
        <v>49</v>
      </c>
      <c r="AA49" s="42" t="s">
        <v>49</v>
      </c>
      <c r="AB49" s="57" t="s">
        <v>49</v>
      </c>
      <c r="AC49" s="42" t="s">
        <v>57</v>
      </c>
      <c r="AD49" s="57" t="s">
        <v>60</v>
      </c>
      <c r="AE49" s="42" t="s">
        <v>49</v>
      </c>
      <c r="AF49" s="57" t="s">
        <v>49</v>
      </c>
      <c r="AG49" s="42" t="s">
        <v>49</v>
      </c>
      <c r="AH49" s="57" t="s">
        <v>49</v>
      </c>
      <c r="AI49" s="42" t="s">
        <v>49</v>
      </c>
      <c r="AJ49" s="57" t="s">
        <v>49</v>
      </c>
      <c r="AK49" s="42" t="s">
        <v>49</v>
      </c>
      <c r="AL49" s="57" t="s">
        <v>49</v>
      </c>
      <c r="AM49" s="42" t="s">
        <v>49</v>
      </c>
      <c r="AN49" s="57" t="s">
        <v>49</v>
      </c>
      <c r="AO49" s="42" t="s">
        <v>49</v>
      </c>
      <c r="AP49" s="57" t="s">
        <v>49</v>
      </c>
      <c r="AQ49" s="42" t="s">
        <v>49</v>
      </c>
      <c r="AR49" s="57" t="s">
        <v>49</v>
      </c>
      <c r="AS49" s="42" t="s">
        <v>49</v>
      </c>
      <c r="AT49" s="57" t="s">
        <v>49</v>
      </c>
      <c r="AU49" s="42" t="s">
        <v>49</v>
      </c>
      <c r="AV49" s="57" t="s">
        <v>49</v>
      </c>
      <c r="AW49" s="42" t="s">
        <v>49</v>
      </c>
      <c r="AX49" s="57" t="s">
        <v>49</v>
      </c>
      <c r="AY49" s="42" t="s">
        <v>49</v>
      </c>
      <c r="AZ49" s="57" t="s">
        <v>49</v>
      </c>
      <c r="BA49" s="42" t="s">
        <v>49</v>
      </c>
      <c r="BB49" s="57" t="s">
        <v>49</v>
      </c>
      <c r="BC49" s="42" t="s">
        <v>49</v>
      </c>
      <c r="BD49" s="57" t="s">
        <v>49</v>
      </c>
      <c r="BE49" s="42" t="s">
        <v>49</v>
      </c>
      <c r="BF49" s="57" t="s">
        <v>49</v>
      </c>
      <c r="BG49" s="42" t="s">
        <v>49</v>
      </c>
      <c r="BH49" s="57" t="s">
        <v>49</v>
      </c>
      <c r="BI49" s="58"/>
    </row>
    <row r="50" spans="2:61" ht="33" customHeight="1" x14ac:dyDescent="0.2">
      <c r="B50" s="53" t="s">
        <v>125</v>
      </c>
      <c r="C50" s="54" t="s">
        <v>126</v>
      </c>
      <c r="D50" s="55" t="s">
        <v>48</v>
      </c>
      <c r="E50" s="42" t="s">
        <v>49</v>
      </c>
      <c r="F50" s="56" t="s">
        <v>49</v>
      </c>
      <c r="G50" s="42" t="s">
        <v>49</v>
      </c>
      <c r="H50" s="56" t="s">
        <v>49</v>
      </c>
      <c r="I50" s="42" t="s">
        <v>49</v>
      </c>
      <c r="J50" s="56" t="s">
        <v>49</v>
      </c>
      <c r="K50" s="42" t="s">
        <v>49</v>
      </c>
      <c r="L50" s="56" t="s">
        <v>49</v>
      </c>
      <c r="M50" s="42" t="s">
        <v>49</v>
      </c>
      <c r="N50" s="57" t="s">
        <v>49</v>
      </c>
      <c r="O50" s="42" t="s">
        <v>49</v>
      </c>
      <c r="P50" s="57" t="s">
        <v>49</v>
      </c>
      <c r="Q50" s="42" t="s">
        <v>49</v>
      </c>
      <c r="R50" s="57" t="s">
        <v>49</v>
      </c>
      <c r="S50" s="42" t="s">
        <v>49</v>
      </c>
      <c r="T50" s="57" t="s">
        <v>49</v>
      </c>
      <c r="U50" s="42" t="s">
        <v>49</v>
      </c>
      <c r="V50" s="57" t="s">
        <v>49</v>
      </c>
      <c r="W50" s="42" t="s">
        <v>49</v>
      </c>
      <c r="X50" s="57" t="s">
        <v>49</v>
      </c>
      <c r="Y50" s="42" t="s">
        <v>50</v>
      </c>
      <c r="Z50" s="57" t="s">
        <v>60</v>
      </c>
      <c r="AA50" s="42" t="s">
        <v>49</v>
      </c>
      <c r="AB50" s="57" t="s">
        <v>49</v>
      </c>
      <c r="AC50" s="42" t="s">
        <v>49</v>
      </c>
      <c r="AD50" s="57" t="s">
        <v>49</v>
      </c>
      <c r="AE50" s="42" t="s">
        <v>49</v>
      </c>
      <c r="AF50" s="57" t="s">
        <v>49</v>
      </c>
      <c r="AG50" s="42" t="s">
        <v>49</v>
      </c>
      <c r="AH50" s="57" t="s">
        <v>49</v>
      </c>
      <c r="AI50" s="42" t="s">
        <v>49</v>
      </c>
      <c r="AJ50" s="57" t="s">
        <v>49</v>
      </c>
      <c r="AK50" s="42" t="s">
        <v>49</v>
      </c>
      <c r="AL50" s="57" t="s">
        <v>49</v>
      </c>
      <c r="AM50" s="42" t="s">
        <v>49</v>
      </c>
      <c r="AN50" s="57" t="s">
        <v>49</v>
      </c>
      <c r="AO50" s="42" t="s">
        <v>49</v>
      </c>
      <c r="AP50" s="57" t="s">
        <v>49</v>
      </c>
      <c r="AQ50" s="42" t="s">
        <v>55</v>
      </c>
      <c r="AR50" s="57" t="s">
        <v>60</v>
      </c>
      <c r="AS50" s="42" t="s">
        <v>49</v>
      </c>
      <c r="AT50" s="57" t="s">
        <v>49</v>
      </c>
      <c r="AU50" s="42" t="s">
        <v>49</v>
      </c>
      <c r="AV50" s="57" t="s">
        <v>49</v>
      </c>
      <c r="AW50" s="42" t="s">
        <v>49</v>
      </c>
      <c r="AX50" s="57" t="s">
        <v>49</v>
      </c>
      <c r="AY50" s="42" t="s">
        <v>49</v>
      </c>
      <c r="AZ50" s="57" t="s">
        <v>49</v>
      </c>
      <c r="BA50" s="42" t="s">
        <v>49</v>
      </c>
      <c r="BB50" s="57" t="s">
        <v>49</v>
      </c>
      <c r="BC50" s="42" t="s">
        <v>49</v>
      </c>
      <c r="BD50" s="57" t="s">
        <v>49</v>
      </c>
      <c r="BE50" s="42" t="s">
        <v>49</v>
      </c>
      <c r="BF50" s="57" t="s">
        <v>49</v>
      </c>
      <c r="BG50" s="42" t="s">
        <v>49</v>
      </c>
      <c r="BH50" s="57" t="s">
        <v>49</v>
      </c>
      <c r="BI50" s="58"/>
    </row>
    <row r="51" spans="2:61" ht="33" customHeight="1" x14ac:dyDescent="0.2">
      <c r="B51" s="53" t="s">
        <v>127</v>
      </c>
      <c r="C51" s="54" t="s">
        <v>128</v>
      </c>
      <c r="D51" s="55" t="s">
        <v>48</v>
      </c>
      <c r="E51" s="42" t="s">
        <v>49</v>
      </c>
      <c r="F51" s="56" t="s">
        <v>49</v>
      </c>
      <c r="G51" s="42" t="s">
        <v>49</v>
      </c>
      <c r="H51" s="56" t="s">
        <v>49</v>
      </c>
      <c r="I51" s="42" t="s">
        <v>49</v>
      </c>
      <c r="J51" s="56" t="s">
        <v>49</v>
      </c>
      <c r="K51" s="42" t="s">
        <v>49</v>
      </c>
      <c r="L51" s="56" t="s">
        <v>49</v>
      </c>
      <c r="M51" s="42" t="s">
        <v>49</v>
      </c>
      <c r="N51" s="57" t="s">
        <v>49</v>
      </c>
      <c r="O51" s="42" t="s">
        <v>49</v>
      </c>
      <c r="P51" s="57" t="s">
        <v>49</v>
      </c>
      <c r="Q51" s="42" t="s">
        <v>49</v>
      </c>
      <c r="R51" s="57" t="s">
        <v>49</v>
      </c>
      <c r="S51" s="42" t="s">
        <v>55</v>
      </c>
      <c r="T51" s="57" t="s">
        <v>60</v>
      </c>
      <c r="U51" s="42" t="s">
        <v>49</v>
      </c>
      <c r="V51" s="57" t="s">
        <v>49</v>
      </c>
      <c r="W51" s="42" t="s">
        <v>49</v>
      </c>
      <c r="X51" s="57" t="s">
        <v>49</v>
      </c>
      <c r="Y51" s="42" t="s">
        <v>49</v>
      </c>
      <c r="Z51" s="57" t="s">
        <v>49</v>
      </c>
      <c r="AA51" s="42" t="s">
        <v>49</v>
      </c>
      <c r="AB51" s="57" t="s">
        <v>49</v>
      </c>
      <c r="AC51" s="42" t="s">
        <v>49</v>
      </c>
      <c r="AD51" s="57" t="s">
        <v>49</v>
      </c>
      <c r="AE51" s="42" t="s">
        <v>49</v>
      </c>
      <c r="AF51" s="57" t="s">
        <v>49</v>
      </c>
      <c r="AG51" s="42" t="s">
        <v>49</v>
      </c>
      <c r="AH51" s="57" t="s">
        <v>49</v>
      </c>
      <c r="AI51" s="42" t="s">
        <v>49</v>
      </c>
      <c r="AJ51" s="57" t="s">
        <v>49</v>
      </c>
      <c r="AK51" s="42" t="s">
        <v>49</v>
      </c>
      <c r="AL51" s="57" t="s">
        <v>49</v>
      </c>
      <c r="AM51" s="42" t="s">
        <v>49</v>
      </c>
      <c r="AN51" s="57" t="s">
        <v>49</v>
      </c>
      <c r="AO51" s="42" t="s">
        <v>49</v>
      </c>
      <c r="AP51" s="57" t="s">
        <v>49</v>
      </c>
      <c r="AQ51" s="42" t="s">
        <v>49</v>
      </c>
      <c r="AR51" s="57" t="s">
        <v>49</v>
      </c>
      <c r="AS51" s="42" t="s">
        <v>49</v>
      </c>
      <c r="AT51" s="57" t="s">
        <v>49</v>
      </c>
      <c r="AU51" s="42" t="s">
        <v>50</v>
      </c>
      <c r="AV51" s="57" t="s">
        <v>60</v>
      </c>
      <c r="AW51" s="42" t="s">
        <v>49</v>
      </c>
      <c r="AX51" s="57" t="s">
        <v>49</v>
      </c>
      <c r="AY51" s="42" t="s">
        <v>49</v>
      </c>
      <c r="AZ51" s="57" t="s">
        <v>49</v>
      </c>
      <c r="BA51" s="42" t="s">
        <v>49</v>
      </c>
      <c r="BB51" s="57" t="s">
        <v>49</v>
      </c>
      <c r="BC51" s="42" t="s">
        <v>49</v>
      </c>
      <c r="BD51" s="57" t="s">
        <v>49</v>
      </c>
      <c r="BE51" s="42" t="s">
        <v>49</v>
      </c>
      <c r="BF51" s="57" t="s">
        <v>49</v>
      </c>
      <c r="BG51" s="42" t="s">
        <v>49</v>
      </c>
      <c r="BH51" s="57" t="s">
        <v>49</v>
      </c>
      <c r="BI51" s="58"/>
    </row>
    <row r="52" spans="2:61" ht="33" customHeight="1" x14ac:dyDescent="0.2">
      <c r="B52" s="53" t="s">
        <v>129</v>
      </c>
      <c r="C52" s="54" t="s">
        <v>130</v>
      </c>
      <c r="D52" s="55" t="s">
        <v>48</v>
      </c>
      <c r="E52" s="42" t="s">
        <v>49</v>
      </c>
      <c r="F52" s="56" t="s">
        <v>49</v>
      </c>
      <c r="G52" s="42" t="s">
        <v>49</v>
      </c>
      <c r="H52" s="56" t="s">
        <v>49</v>
      </c>
      <c r="I52" s="42" t="s">
        <v>49</v>
      </c>
      <c r="J52" s="56" t="s">
        <v>49</v>
      </c>
      <c r="K52" s="42" t="s">
        <v>49</v>
      </c>
      <c r="L52" s="56" t="s">
        <v>49</v>
      </c>
      <c r="M52" s="42" t="s">
        <v>55</v>
      </c>
      <c r="N52" s="57" t="s">
        <v>51</v>
      </c>
      <c r="O52" s="42" t="s">
        <v>49</v>
      </c>
      <c r="P52" s="57" t="s">
        <v>49</v>
      </c>
      <c r="Q52" s="42" t="s">
        <v>49</v>
      </c>
      <c r="R52" s="57" t="s">
        <v>49</v>
      </c>
      <c r="S52" s="42" t="s">
        <v>49</v>
      </c>
      <c r="T52" s="57" t="s">
        <v>49</v>
      </c>
      <c r="U52" s="42" t="s">
        <v>49</v>
      </c>
      <c r="V52" s="57" t="s">
        <v>49</v>
      </c>
      <c r="W52" s="42" t="s">
        <v>49</v>
      </c>
      <c r="X52" s="57" t="s">
        <v>49</v>
      </c>
      <c r="Y52" s="42" t="s">
        <v>49</v>
      </c>
      <c r="Z52" s="57" t="s">
        <v>49</v>
      </c>
      <c r="AA52" s="42" t="s">
        <v>49</v>
      </c>
      <c r="AB52" s="57" t="s">
        <v>49</v>
      </c>
      <c r="AC52" s="42" t="s">
        <v>49</v>
      </c>
      <c r="AD52" s="57" t="s">
        <v>49</v>
      </c>
      <c r="AE52" s="42" t="s">
        <v>49</v>
      </c>
      <c r="AF52" s="57" t="s">
        <v>49</v>
      </c>
      <c r="AG52" s="42" t="s">
        <v>49</v>
      </c>
      <c r="AH52" s="57" t="s">
        <v>49</v>
      </c>
      <c r="AI52" s="42" t="s">
        <v>49</v>
      </c>
      <c r="AJ52" s="57" t="s">
        <v>49</v>
      </c>
      <c r="AK52" s="42" t="s">
        <v>49</v>
      </c>
      <c r="AL52" s="57" t="s">
        <v>49</v>
      </c>
      <c r="AM52" s="42" t="s">
        <v>49</v>
      </c>
      <c r="AN52" s="57" t="s">
        <v>49</v>
      </c>
      <c r="AO52" s="42" t="s">
        <v>49</v>
      </c>
      <c r="AP52" s="57" t="s">
        <v>49</v>
      </c>
      <c r="AQ52" s="42" t="s">
        <v>50</v>
      </c>
      <c r="AR52" s="57" t="s">
        <v>60</v>
      </c>
      <c r="AS52" s="42" t="s">
        <v>49</v>
      </c>
      <c r="AT52" s="57" t="s">
        <v>49</v>
      </c>
      <c r="AU52" s="42" t="s">
        <v>49</v>
      </c>
      <c r="AV52" s="57" t="s">
        <v>49</v>
      </c>
      <c r="AW52" s="42" t="s">
        <v>49</v>
      </c>
      <c r="AX52" s="57" t="s">
        <v>49</v>
      </c>
      <c r="AY52" s="42" t="s">
        <v>49</v>
      </c>
      <c r="AZ52" s="57" t="s">
        <v>49</v>
      </c>
      <c r="BA52" s="42" t="s">
        <v>49</v>
      </c>
      <c r="BB52" s="57" t="s">
        <v>49</v>
      </c>
      <c r="BC52" s="42" t="s">
        <v>49</v>
      </c>
      <c r="BD52" s="57" t="s">
        <v>49</v>
      </c>
      <c r="BE52" s="42" t="s">
        <v>49</v>
      </c>
      <c r="BF52" s="57" t="s">
        <v>49</v>
      </c>
      <c r="BG52" s="42" t="s">
        <v>49</v>
      </c>
      <c r="BH52" s="57" t="s">
        <v>49</v>
      </c>
      <c r="BI52" s="58"/>
    </row>
    <row r="53" spans="2:61" ht="33" customHeight="1" x14ac:dyDescent="0.2">
      <c r="B53" s="53" t="s">
        <v>131</v>
      </c>
      <c r="C53" s="54" t="s">
        <v>132</v>
      </c>
      <c r="D53" s="55" t="s">
        <v>48</v>
      </c>
      <c r="E53" s="42" t="s">
        <v>55</v>
      </c>
      <c r="F53" s="56" t="s">
        <v>51</v>
      </c>
      <c r="G53" s="42" t="s">
        <v>49</v>
      </c>
      <c r="H53" s="56" t="s">
        <v>49</v>
      </c>
      <c r="I53" s="42" t="s">
        <v>49</v>
      </c>
      <c r="J53" s="56" t="s">
        <v>49</v>
      </c>
      <c r="K53" s="42" t="s">
        <v>49</v>
      </c>
      <c r="L53" s="56" t="s">
        <v>49</v>
      </c>
      <c r="M53" s="42" t="s">
        <v>49</v>
      </c>
      <c r="N53" s="57" t="s">
        <v>49</v>
      </c>
      <c r="O53" s="42" t="s">
        <v>49</v>
      </c>
      <c r="P53" s="57" t="s">
        <v>49</v>
      </c>
      <c r="Q53" s="42" t="s">
        <v>49</v>
      </c>
      <c r="R53" s="57" t="s">
        <v>49</v>
      </c>
      <c r="S53" s="42" t="s">
        <v>49</v>
      </c>
      <c r="T53" s="57" t="s">
        <v>49</v>
      </c>
      <c r="U53" s="42" t="s">
        <v>49</v>
      </c>
      <c r="V53" s="57" t="s">
        <v>49</v>
      </c>
      <c r="W53" s="42" t="s">
        <v>49</v>
      </c>
      <c r="X53" s="57" t="s">
        <v>49</v>
      </c>
      <c r="Y53" s="42" t="s">
        <v>49</v>
      </c>
      <c r="Z53" s="57" t="s">
        <v>49</v>
      </c>
      <c r="AA53" s="42" t="s">
        <v>49</v>
      </c>
      <c r="AB53" s="57" t="s">
        <v>49</v>
      </c>
      <c r="AC53" s="42" t="s">
        <v>49</v>
      </c>
      <c r="AD53" s="57" t="s">
        <v>49</v>
      </c>
      <c r="AE53" s="42" t="s">
        <v>49</v>
      </c>
      <c r="AF53" s="57" t="s">
        <v>49</v>
      </c>
      <c r="AG53" s="42" t="s">
        <v>49</v>
      </c>
      <c r="AH53" s="57" t="s">
        <v>49</v>
      </c>
      <c r="AI53" s="42" t="s">
        <v>49</v>
      </c>
      <c r="AJ53" s="57" t="s">
        <v>49</v>
      </c>
      <c r="AK53" s="42" t="s">
        <v>49</v>
      </c>
      <c r="AL53" s="57" t="s">
        <v>49</v>
      </c>
      <c r="AM53" s="42" t="s">
        <v>49</v>
      </c>
      <c r="AN53" s="57" t="s">
        <v>49</v>
      </c>
      <c r="AO53" s="42" t="s">
        <v>49</v>
      </c>
      <c r="AP53" s="57" t="s">
        <v>49</v>
      </c>
      <c r="AQ53" s="42" t="s">
        <v>49</v>
      </c>
      <c r="AR53" s="57" t="s">
        <v>49</v>
      </c>
      <c r="AS53" s="42" t="s">
        <v>49</v>
      </c>
      <c r="AT53" s="57" t="s">
        <v>49</v>
      </c>
      <c r="AU53" s="42" t="s">
        <v>49</v>
      </c>
      <c r="AV53" s="57" t="s">
        <v>49</v>
      </c>
      <c r="AW53" s="42" t="s">
        <v>50</v>
      </c>
      <c r="AX53" s="57" t="s">
        <v>60</v>
      </c>
      <c r="AY53" s="42" t="s">
        <v>49</v>
      </c>
      <c r="AZ53" s="57" t="s">
        <v>49</v>
      </c>
      <c r="BA53" s="42" t="s">
        <v>49</v>
      </c>
      <c r="BB53" s="57" t="s">
        <v>49</v>
      </c>
      <c r="BC53" s="42" t="s">
        <v>49</v>
      </c>
      <c r="BD53" s="57" t="s">
        <v>49</v>
      </c>
      <c r="BE53" s="42" t="s">
        <v>49</v>
      </c>
      <c r="BF53" s="57" t="s">
        <v>49</v>
      </c>
      <c r="BG53" s="42" t="s">
        <v>49</v>
      </c>
      <c r="BH53" s="57" t="s">
        <v>49</v>
      </c>
      <c r="BI53" s="58"/>
    </row>
    <row r="54" spans="2:61" ht="33" customHeight="1" x14ac:dyDescent="0.2">
      <c r="B54" s="53" t="s">
        <v>133</v>
      </c>
      <c r="C54" s="54" t="s">
        <v>134</v>
      </c>
      <c r="D54" s="55" t="s">
        <v>48</v>
      </c>
      <c r="E54" s="42" t="s">
        <v>55</v>
      </c>
      <c r="F54" s="56" t="s">
        <v>56</v>
      </c>
      <c r="G54" s="42" t="s">
        <v>50</v>
      </c>
      <c r="H54" s="56" t="s">
        <v>51</v>
      </c>
      <c r="I54" s="42" t="s">
        <v>49</v>
      </c>
      <c r="J54" s="56" t="s">
        <v>49</v>
      </c>
      <c r="K54" s="42" t="s">
        <v>49</v>
      </c>
      <c r="L54" s="56" t="s">
        <v>49</v>
      </c>
      <c r="M54" s="42" t="s">
        <v>57</v>
      </c>
      <c r="N54" s="57" t="s">
        <v>56</v>
      </c>
      <c r="O54" s="42" t="s">
        <v>49</v>
      </c>
      <c r="P54" s="57" t="s">
        <v>49</v>
      </c>
      <c r="Q54" s="42" t="s">
        <v>49</v>
      </c>
      <c r="R54" s="57" t="s">
        <v>49</v>
      </c>
      <c r="S54" s="42" t="s">
        <v>49</v>
      </c>
      <c r="T54" s="57" t="s">
        <v>49</v>
      </c>
      <c r="U54" s="42" t="s">
        <v>49</v>
      </c>
      <c r="V54" s="57" t="s">
        <v>49</v>
      </c>
      <c r="W54" s="42" t="s">
        <v>49</v>
      </c>
      <c r="X54" s="57" t="s">
        <v>49</v>
      </c>
      <c r="Y54" s="42" t="s">
        <v>49</v>
      </c>
      <c r="Z54" s="57" t="s">
        <v>49</v>
      </c>
      <c r="AA54" s="42" t="s">
        <v>49</v>
      </c>
      <c r="AB54" s="57" t="s">
        <v>49</v>
      </c>
      <c r="AC54" s="42" t="s">
        <v>49</v>
      </c>
      <c r="AD54" s="57" t="s">
        <v>49</v>
      </c>
      <c r="AE54" s="42" t="s">
        <v>49</v>
      </c>
      <c r="AF54" s="57" t="s">
        <v>49</v>
      </c>
      <c r="AG54" s="42" t="s">
        <v>49</v>
      </c>
      <c r="AH54" s="57" t="s">
        <v>49</v>
      </c>
      <c r="AI54" s="42" t="s">
        <v>49</v>
      </c>
      <c r="AJ54" s="57" t="s">
        <v>49</v>
      </c>
      <c r="AK54" s="42" t="s">
        <v>49</v>
      </c>
      <c r="AL54" s="57" t="s">
        <v>49</v>
      </c>
      <c r="AM54" s="42" t="s">
        <v>49</v>
      </c>
      <c r="AN54" s="57" t="s">
        <v>49</v>
      </c>
      <c r="AO54" s="42" t="s">
        <v>49</v>
      </c>
      <c r="AP54" s="57" t="s">
        <v>49</v>
      </c>
      <c r="AQ54" s="42" t="s">
        <v>49</v>
      </c>
      <c r="AR54" s="57" t="s">
        <v>49</v>
      </c>
      <c r="AS54" s="42" t="s">
        <v>49</v>
      </c>
      <c r="AT54" s="57" t="s">
        <v>49</v>
      </c>
      <c r="AU54" s="42" t="s">
        <v>49</v>
      </c>
      <c r="AV54" s="57" t="s">
        <v>49</v>
      </c>
      <c r="AW54" s="42" t="s">
        <v>49</v>
      </c>
      <c r="AX54" s="57" t="s">
        <v>49</v>
      </c>
      <c r="AY54" s="42" t="s">
        <v>49</v>
      </c>
      <c r="AZ54" s="57" t="s">
        <v>49</v>
      </c>
      <c r="BA54" s="42" t="s">
        <v>49</v>
      </c>
      <c r="BB54" s="57" t="s">
        <v>49</v>
      </c>
      <c r="BC54" s="42" t="s">
        <v>49</v>
      </c>
      <c r="BD54" s="57" t="s">
        <v>49</v>
      </c>
      <c r="BE54" s="42" t="s">
        <v>49</v>
      </c>
      <c r="BF54" s="57" t="s">
        <v>49</v>
      </c>
      <c r="BG54" s="42" t="s">
        <v>49</v>
      </c>
      <c r="BH54" s="57" t="s">
        <v>49</v>
      </c>
      <c r="BI54" s="58"/>
    </row>
    <row r="55" spans="2:61" ht="33" customHeight="1" x14ac:dyDescent="0.2">
      <c r="B55" s="53" t="s">
        <v>135</v>
      </c>
      <c r="C55" s="54" t="s">
        <v>136</v>
      </c>
      <c r="D55" s="55" t="s">
        <v>48</v>
      </c>
      <c r="E55" s="42" t="s">
        <v>50</v>
      </c>
      <c r="F55" s="56" t="s">
        <v>60</v>
      </c>
      <c r="G55" s="42" t="s">
        <v>55</v>
      </c>
      <c r="H55" s="56" t="s">
        <v>60</v>
      </c>
      <c r="I55" s="42" t="s">
        <v>49</v>
      </c>
      <c r="J55" s="56" t="s">
        <v>49</v>
      </c>
      <c r="K55" s="42" t="s">
        <v>49</v>
      </c>
      <c r="L55" s="56" t="s">
        <v>49</v>
      </c>
      <c r="M55" s="42" t="s">
        <v>49</v>
      </c>
      <c r="N55" s="57" t="s">
        <v>49</v>
      </c>
      <c r="O55" s="42" t="s">
        <v>49</v>
      </c>
      <c r="P55" s="57" t="s">
        <v>49</v>
      </c>
      <c r="Q55" s="42" t="s">
        <v>49</v>
      </c>
      <c r="R55" s="57" t="s">
        <v>49</v>
      </c>
      <c r="S55" s="42" t="s">
        <v>49</v>
      </c>
      <c r="T55" s="57" t="s">
        <v>49</v>
      </c>
      <c r="U55" s="42" t="s">
        <v>49</v>
      </c>
      <c r="V55" s="57" t="s">
        <v>49</v>
      </c>
      <c r="W55" s="42" t="s">
        <v>49</v>
      </c>
      <c r="X55" s="57" t="s">
        <v>49</v>
      </c>
      <c r="Y55" s="42" t="s">
        <v>49</v>
      </c>
      <c r="Z55" s="57" t="s">
        <v>49</v>
      </c>
      <c r="AA55" s="42" t="s">
        <v>49</v>
      </c>
      <c r="AB55" s="57" t="s">
        <v>49</v>
      </c>
      <c r="AC55" s="42" t="s">
        <v>49</v>
      </c>
      <c r="AD55" s="57" t="s">
        <v>49</v>
      </c>
      <c r="AE55" s="42" t="s">
        <v>49</v>
      </c>
      <c r="AF55" s="57" t="s">
        <v>49</v>
      </c>
      <c r="AG55" s="42" t="s">
        <v>49</v>
      </c>
      <c r="AH55" s="57" t="s">
        <v>49</v>
      </c>
      <c r="AI55" s="42" t="s">
        <v>49</v>
      </c>
      <c r="AJ55" s="57" t="s">
        <v>49</v>
      </c>
      <c r="AK55" s="42" t="s">
        <v>49</v>
      </c>
      <c r="AL55" s="57" t="s">
        <v>49</v>
      </c>
      <c r="AM55" s="42" t="s">
        <v>49</v>
      </c>
      <c r="AN55" s="57" t="s">
        <v>49</v>
      </c>
      <c r="AO55" s="42" t="s">
        <v>49</v>
      </c>
      <c r="AP55" s="57" t="s">
        <v>49</v>
      </c>
      <c r="AQ55" s="42" t="s">
        <v>49</v>
      </c>
      <c r="AR55" s="57" t="s">
        <v>49</v>
      </c>
      <c r="AS55" s="42" t="s">
        <v>49</v>
      </c>
      <c r="AT55" s="57" t="s">
        <v>49</v>
      </c>
      <c r="AU55" s="42" t="s">
        <v>49</v>
      </c>
      <c r="AV55" s="57" t="s">
        <v>49</v>
      </c>
      <c r="AW55" s="42" t="s">
        <v>49</v>
      </c>
      <c r="AX55" s="57" t="s">
        <v>49</v>
      </c>
      <c r="AY55" s="42" t="s">
        <v>49</v>
      </c>
      <c r="AZ55" s="57" t="s">
        <v>49</v>
      </c>
      <c r="BA55" s="42" t="s">
        <v>49</v>
      </c>
      <c r="BB55" s="57" t="s">
        <v>49</v>
      </c>
      <c r="BC55" s="42" t="s">
        <v>57</v>
      </c>
      <c r="BD55" s="57" t="s">
        <v>60</v>
      </c>
      <c r="BE55" s="42" t="s">
        <v>49</v>
      </c>
      <c r="BF55" s="57" t="s">
        <v>49</v>
      </c>
      <c r="BG55" s="42" t="s">
        <v>49</v>
      </c>
      <c r="BH55" s="57" t="s">
        <v>49</v>
      </c>
      <c r="BI55" s="58"/>
    </row>
    <row r="56" spans="2:61" ht="33" customHeight="1" x14ac:dyDescent="0.2">
      <c r="B56" s="53" t="s">
        <v>137</v>
      </c>
      <c r="C56" s="54" t="s">
        <v>138</v>
      </c>
      <c r="D56" s="55" t="s">
        <v>48</v>
      </c>
      <c r="E56" s="42" t="s">
        <v>49</v>
      </c>
      <c r="F56" s="56" t="s">
        <v>49</v>
      </c>
      <c r="G56" s="42" t="s">
        <v>50</v>
      </c>
      <c r="H56" s="56" t="s">
        <v>60</v>
      </c>
      <c r="I56" s="42" t="s">
        <v>49</v>
      </c>
      <c r="J56" s="56" t="s">
        <v>49</v>
      </c>
      <c r="K56" s="42" t="s">
        <v>49</v>
      </c>
      <c r="L56" s="56" t="s">
        <v>49</v>
      </c>
      <c r="M56" s="42" t="s">
        <v>49</v>
      </c>
      <c r="N56" s="57" t="s">
        <v>49</v>
      </c>
      <c r="O56" s="42" t="s">
        <v>49</v>
      </c>
      <c r="P56" s="57" t="s">
        <v>49</v>
      </c>
      <c r="Q56" s="42" t="s">
        <v>49</v>
      </c>
      <c r="R56" s="57" t="s">
        <v>49</v>
      </c>
      <c r="S56" s="42" t="s">
        <v>49</v>
      </c>
      <c r="T56" s="57" t="s">
        <v>49</v>
      </c>
      <c r="U56" s="42" t="s">
        <v>49</v>
      </c>
      <c r="V56" s="57" t="s">
        <v>49</v>
      </c>
      <c r="W56" s="42" t="s">
        <v>49</v>
      </c>
      <c r="X56" s="57" t="s">
        <v>49</v>
      </c>
      <c r="Y56" s="42" t="s">
        <v>49</v>
      </c>
      <c r="Z56" s="57" t="s">
        <v>49</v>
      </c>
      <c r="AA56" s="42" t="s">
        <v>49</v>
      </c>
      <c r="AB56" s="57" t="s">
        <v>49</v>
      </c>
      <c r="AC56" s="42" t="s">
        <v>49</v>
      </c>
      <c r="AD56" s="57" t="s">
        <v>49</v>
      </c>
      <c r="AE56" s="42" t="s">
        <v>49</v>
      </c>
      <c r="AF56" s="57" t="s">
        <v>49</v>
      </c>
      <c r="AG56" s="42" t="s">
        <v>49</v>
      </c>
      <c r="AH56" s="57" t="s">
        <v>49</v>
      </c>
      <c r="AI56" s="42" t="s">
        <v>49</v>
      </c>
      <c r="AJ56" s="57" t="s">
        <v>49</v>
      </c>
      <c r="AK56" s="42" t="s">
        <v>49</v>
      </c>
      <c r="AL56" s="57" t="s">
        <v>49</v>
      </c>
      <c r="AM56" s="42" t="s">
        <v>49</v>
      </c>
      <c r="AN56" s="57" t="s">
        <v>49</v>
      </c>
      <c r="AO56" s="42" t="s">
        <v>49</v>
      </c>
      <c r="AP56" s="57" t="s">
        <v>49</v>
      </c>
      <c r="AQ56" s="42" t="s">
        <v>49</v>
      </c>
      <c r="AR56" s="57" t="s">
        <v>49</v>
      </c>
      <c r="AS56" s="42" t="s">
        <v>49</v>
      </c>
      <c r="AT56" s="57" t="s">
        <v>49</v>
      </c>
      <c r="AU56" s="42" t="s">
        <v>49</v>
      </c>
      <c r="AV56" s="57" t="s">
        <v>49</v>
      </c>
      <c r="AW56" s="42" t="s">
        <v>49</v>
      </c>
      <c r="AX56" s="57" t="s">
        <v>49</v>
      </c>
      <c r="AY56" s="42" t="s">
        <v>49</v>
      </c>
      <c r="AZ56" s="57" t="s">
        <v>49</v>
      </c>
      <c r="BA56" s="42" t="s">
        <v>49</v>
      </c>
      <c r="BB56" s="57" t="s">
        <v>49</v>
      </c>
      <c r="BC56" s="42" t="s">
        <v>49</v>
      </c>
      <c r="BD56" s="57" t="s">
        <v>49</v>
      </c>
      <c r="BE56" s="42" t="s">
        <v>49</v>
      </c>
      <c r="BF56" s="57" t="s">
        <v>49</v>
      </c>
      <c r="BG56" s="42" t="s">
        <v>49</v>
      </c>
      <c r="BH56" s="57" t="s">
        <v>49</v>
      </c>
      <c r="BI56" s="58"/>
    </row>
    <row r="57" spans="2:61" ht="33" customHeight="1" x14ac:dyDescent="0.2">
      <c r="B57" s="53" t="s">
        <v>139</v>
      </c>
      <c r="C57" s="54" t="s">
        <v>140</v>
      </c>
      <c r="D57" s="55" t="s">
        <v>48</v>
      </c>
      <c r="E57" s="42" t="s">
        <v>49</v>
      </c>
      <c r="F57" s="56" t="s">
        <v>49</v>
      </c>
      <c r="G57" s="42" t="s">
        <v>49</v>
      </c>
      <c r="H57" s="56" t="s">
        <v>49</v>
      </c>
      <c r="I57" s="42" t="s">
        <v>49</v>
      </c>
      <c r="J57" s="56" t="s">
        <v>49</v>
      </c>
      <c r="K57" s="42" t="s">
        <v>49</v>
      </c>
      <c r="L57" s="56" t="s">
        <v>49</v>
      </c>
      <c r="M57" s="42" t="s">
        <v>49</v>
      </c>
      <c r="N57" s="57" t="s">
        <v>49</v>
      </c>
      <c r="O57" s="42" t="s">
        <v>49</v>
      </c>
      <c r="P57" s="57" t="s">
        <v>49</v>
      </c>
      <c r="Q57" s="42" t="s">
        <v>49</v>
      </c>
      <c r="R57" s="57" t="s">
        <v>49</v>
      </c>
      <c r="S57" s="42" t="s">
        <v>50</v>
      </c>
      <c r="T57" s="57" t="s">
        <v>60</v>
      </c>
      <c r="U57" s="42" t="s">
        <v>49</v>
      </c>
      <c r="V57" s="57" t="s">
        <v>49</v>
      </c>
      <c r="W57" s="42" t="s">
        <v>49</v>
      </c>
      <c r="X57" s="57" t="s">
        <v>49</v>
      </c>
      <c r="Y57" s="42" t="s">
        <v>49</v>
      </c>
      <c r="Z57" s="57" t="s">
        <v>49</v>
      </c>
      <c r="AA57" s="42" t="s">
        <v>49</v>
      </c>
      <c r="AB57" s="57" t="s">
        <v>49</v>
      </c>
      <c r="AC57" s="42" t="s">
        <v>49</v>
      </c>
      <c r="AD57" s="57" t="s">
        <v>49</v>
      </c>
      <c r="AE57" s="42" t="s">
        <v>49</v>
      </c>
      <c r="AF57" s="57" t="s">
        <v>49</v>
      </c>
      <c r="AG57" s="42" t="s">
        <v>49</v>
      </c>
      <c r="AH57" s="57" t="s">
        <v>49</v>
      </c>
      <c r="AI57" s="42" t="s">
        <v>49</v>
      </c>
      <c r="AJ57" s="57" t="s">
        <v>49</v>
      </c>
      <c r="AK57" s="42" t="s">
        <v>49</v>
      </c>
      <c r="AL57" s="57" t="s">
        <v>49</v>
      </c>
      <c r="AM57" s="42" t="s">
        <v>49</v>
      </c>
      <c r="AN57" s="57" t="s">
        <v>49</v>
      </c>
      <c r="AO57" s="42" t="s">
        <v>49</v>
      </c>
      <c r="AP57" s="57" t="s">
        <v>49</v>
      </c>
      <c r="AQ57" s="42" t="s">
        <v>55</v>
      </c>
      <c r="AR57" s="57" t="s">
        <v>60</v>
      </c>
      <c r="AS57" s="42" t="s">
        <v>49</v>
      </c>
      <c r="AT57" s="57" t="s">
        <v>49</v>
      </c>
      <c r="AU57" s="42" t="s">
        <v>49</v>
      </c>
      <c r="AV57" s="57" t="s">
        <v>49</v>
      </c>
      <c r="AW57" s="42" t="s">
        <v>49</v>
      </c>
      <c r="AX57" s="57" t="s">
        <v>49</v>
      </c>
      <c r="AY57" s="42" t="s">
        <v>49</v>
      </c>
      <c r="AZ57" s="57" t="s">
        <v>49</v>
      </c>
      <c r="BA57" s="42" t="s">
        <v>49</v>
      </c>
      <c r="BB57" s="57" t="s">
        <v>49</v>
      </c>
      <c r="BC57" s="42" t="s">
        <v>49</v>
      </c>
      <c r="BD57" s="57" t="s">
        <v>49</v>
      </c>
      <c r="BE57" s="42" t="s">
        <v>49</v>
      </c>
      <c r="BF57" s="57" t="s">
        <v>49</v>
      </c>
      <c r="BG57" s="42" t="s">
        <v>49</v>
      </c>
      <c r="BH57" s="57" t="s">
        <v>49</v>
      </c>
      <c r="BI57" s="58"/>
    </row>
    <row r="58" spans="2:61" ht="33" customHeight="1" x14ac:dyDescent="0.2">
      <c r="B58" s="53" t="s">
        <v>141</v>
      </c>
      <c r="C58" s="54" t="s">
        <v>142</v>
      </c>
      <c r="D58" s="55" t="s">
        <v>48</v>
      </c>
      <c r="E58" s="42" t="s">
        <v>49</v>
      </c>
      <c r="F58" s="56" t="s">
        <v>49</v>
      </c>
      <c r="G58" s="42" t="s">
        <v>55</v>
      </c>
      <c r="H58" s="56" t="s">
        <v>51</v>
      </c>
      <c r="I58" s="42" t="s">
        <v>49</v>
      </c>
      <c r="J58" s="56" t="s">
        <v>49</v>
      </c>
      <c r="K58" s="42" t="s">
        <v>49</v>
      </c>
      <c r="L58" s="56" t="s">
        <v>49</v>
      </c>
      <c r="M58" s="42" t="s">
        <v>49</v>
      </c>
      <c r="N58" s="57" t="s">
        <v>49</v>
      </c>
      <c r="O58" s="42" t="s">
        <v>49</v>
      </c>
      <c r="P58" s="57" t="s">
        <v>49</v>
      </c>
      <c r="Q58" s="42" t="s">
        <v>49</v>
      </c>
      <c r="R58" s="57" t="s">
        <v>49</v>
      </c>
      <c r="S58" s="42" t="s">
        <v>49</v>
      </c>
      <c r="T58" s="57" t="s">
        <v>49</v>
      </c>
      <c r="U58" s="42" t="s">
        <v>49</v>
      </c>
      <c r="V58" s="57" t="s">
        <v>49</v>
      </c>
      <c r="W58" s="42" t="s">
        <v>49</v>
      </c>
      <c r="X58" s="57" t="s">
        <v>49</v>
      </c>
      <c r="Y58" s="42" t="s">
        <v>49</v>
      </c>
      <c r="Z58" s="57" t="s">
        <v>49</v>
      </c>
      <c r="AA58" s="42" t="s">
        <v>49</v>
      </c>
      <c r="AB58" s="57" t="s">
        <v>49</v>
      </c>
      <c r="AC58" s="42" t="s">
        <v>49</v>
      </c>
      <c r="AD58" s="57" t="s">
        <v>49</v>
      </c>
      <c r="AE58" s="42" t="s">
        <v>49</v>
      </c>
      <c r="AF58" s="57" t="s">
        <v>49</v>
      </c>
      <c r="AG58" s="42" t="s">
        <v>49</v>
      </c>
      <c r="AH58" s="57" t="s">
        <v>49</v>
      </c>
      <c r="AI58" s="42" t="s">
        <v>49</v>
      </c>
      <c r="AJ58" s="57" t="s">
        <v>49</v>
      </c>
      <c r="AK58" s="42" t="s">
        <v>57</v>
      </c>
      <c r="AL58" s="57" t="s">
        <v>60</v>
      </c>
      <c r="AM58" s="42" t="s">
        <v>50</v>
      </c>
      <c r="AN58" s="57" t="s">
        <v>60</v>
      </c>
      <c r="AO58" s="42" t="s">
        <v>49</v>
      </c>
      <c r="AP58" s="57" t="s">
        <v>49</v>
      </c>
      <c r="AQ58" s="42" t="s">
        <v>49</v>
      </c>
      <c r="AR58" s="57" t="s">
        <v>49</v>
      </c>
      <c r="AS58" s="42" t="s">
        <v>49</v>
      </c>
      <c r="AT58" s="57" t="s">
        <v>49</v>
      </c>
      <c r="AU58" s="42" t="s">
        <v>49</v>
      </c>
      <c r="AV58" s="57" t="s">
        <v>49</v>
      </c>
      <c r="AW58" s="42" t="s">
        <v>49</v>
      </c>
      <c r="AX58" s="57" t="s">
        <v>49</v>
      </c>
      <c r="AY58" s="42" t="s">
        <v>49</v>
      </c>
      <c r="AZ58" s="57" t="s">
        <v>49</v>
      </c>
      <c r="BA58" s="42" t="s">
        <v>49</v>
      </c>
      <c r="BB58" s="57" t="s">
        <v>49</v>
      </c>
      <c r="BC58" s="42" t="s">
        <v>49</v>
      </c>
      <c r="BD58" s="57" t="s">
        <v>49</v>
      </c>
      <c r="BE58" s="42" t="s">
        <v>49</v>
      </c>
      <c r="BF58" s="57" t="s">
        <v>49</v>
      </c>
      <c r="BG58" s="42" t="s">
        <v>49</v>
      </c>
      <c r="BH58" s="57" t="s">
        <v>49</v>
      </c>
      <c r="BI58" s="58"/>
    </row>
    <row r="59" spans="2:61" ht="33" customHeight="1" x14ac:dyDescent="0.2">
      <c r="B59" s="53" t="s">
        <v>143</v>
      </c>
      <c r="C59" s="54" t="s">
        <v>144</v>
      </c>
      <c r="D59" s="55" t="s">
        <v>48</v>
      </c>
      <c r="E59" s="42" t="s">
        <v>50</v>
      </c>
      <c r="F59" s="56" t="s">
        <v>51</v>
      </c>
      <c r="G59" s="42" t="s">
        <v>49</v>
      </c>
      <c r="H59" s="56" t="s">
        <v>49</v>
      </c>
      <c r="I59" s="42" t="s">
        <v>49</v>
      </c>
      <c r="J59" s="56" t="s">
        <v>49</v>
      </c>
      <c r="K59" s="42" t="s">
        <v>49</v>
      </c>
      <c r="L59" s="56" t="s">
        <v>49</v>
      </c>
      <c r="M59" s="42" t="s">
        <v>57</v>
      </c>
      <c r="N59" s="57" t="s">
        <v>51</v>
      </c>
      <c r="O59" s="42" t="s">
        <v>49</v>
      </c>
      <c r="P59" s="57" t="s">
        <v>49</v>
      </c>
      <c r="Q59" s="42" t="s">
        <v>49</v>
      </c>
      <c r="R59" s="57" t="s">
        <v>49</v>
      </c>
      <c r="S59" s="42" t="s">
        <v>49</v>
      </c>
      <c r="T59" s="57" t="s">
        <v>49</v>
      </c>
      <c r="U59" s="42" t="s">
        <v>49</v>
      </c>
      <c r="V59" s="57" t="s">
        <v>49</v>
      </c>
      <c r="W59" s="42" t="s">
        <v>49</v>
      </c>
      <c r="X59" s="57" t="s">
        <v>49</v>
      </c>
      <c r="Y59" s="42" t="s">
        <v>49</v>
      </c>
      <c r="Z59" s="57" t="s">
        <v>49</v>
      </c>
      <c r="AA59" s="42" t="s">
        <v>49</v>
      </c>
      <c r="AB59" s="57" t="s">
        <v>49</v>
      </c>
      <c r="AC59" s="42" t="s">
        <v>55</v>
      </c>
      <c r="AD59" s="57" t="s">
        <v>60</v>
      </c>
      <c r="AE59" s="42" t="s">
        <v>49</v>
      </c>
      <c r="AF59" s="57" t="s">
        <v>49</v>
      </c>
      <c r="AG59" s="42" t="s">
        <v>49</v>
      </c>
      <c r="AH59" s="57" t="s">
        <v>49</v>
      </c>
      <c r="AI59" s="42" t="s">
        <v>49</v>
      </c>
      <c r="AJ59" s="57" t="s">
        <v>49</v>
      </c>
      <c r="AK59" s="42" t="s">
        <v>49</v>
      </c>
      <c r="AL59" s="57" t="s">
        <v>49</v>
      </c>
      <c r="AM59" s="42" t="s">
        <v>49</v>
      </c>
      <c r="AN59" s="57" t="s">
        <v>49</v>
      </c>
      <c r="AO59" s="42" t="s">
        <v>49</v>
      </c>
      <c r="AP59" s="57" t="s">
        <v>49</v>
      </c>
      <c r="AQ59" s="42" t="s">
        <v>49</v>
      </c>
      <c r="AR59" s="57" t="s">
        <v>49</v>
      </c>
      <c r="AS59" s="42" t="s">
        <v>49</v>
      </c>
      <c r="AT59" s="57" t="s">
        <v>49</v>
      </c>
      <c r="AU59" s="42" t="s">
        <v>49</v>
      </c>
      <c r="AV59" s="57" t="s">
        <v>49</v>
      </c>
      <c r="AW59" s="42" t="s">
        <v>49</v>
      </c>
      <c r="AX59" s="57" t="s">
        <v>49</v>
      </c>
      <c r="AY59" s="42" t="s">
        <v>49</v>
      </c>
      <c r="AZ59" s="57" t="s">
        <v>49</v>
      </c>
      <c r="BA59" s="42" t="s">
        <v>49</v>
      </c>
      <c r="BB59" s="57" t="s">
        <v>49</v>
      </c>
      <c r="BC59" s="42" t="s">
        <v>49</v>
      </c>
      <c r="BD59" s="57" t="s">
        <v>49</v>
      </c>
      <c r="BE59" s="42" t="s">
        <v>49</v>
      </c>
      <c r="BF59" s="57" t="s">
        <v>49</v>
      </c>
      <c r="BG59" s="42" t="s">
        <v>49</v>
      </c>
      <c r="BH59" s="57" t="s">
        <v>49</v>
      </c>
      <c r="BI59" s="58"/>
    </row>
    <row r="60" spans="2:61" ht="33" customHeight="1" x14ac:dyDescent="0.2">
      <c r="B60" s="53" t="s">
        <v>145</v>
      </c>
      <c r="C60" s="54" t="s">
        <v>146</v>
      </c>
      <c r="D60" s="55" t="s">
        <v>48</v>
      </c>
      <c r="E60" s="42" t="s">
        <v>50</v>
      </c>
      <c r="F60" s="56" t="s">
        <v>51</v>
      </c>
      <c r="G60" s="42" t="s">
        <v>49</v>
      </c>
      <c r="H60" s="56" t="s">
        <v>49</v>
      </c>
      <c r="I60" s="42" t="s">
        <v>49</v>
      </c>
      <c r="J60" s="56" t="s">
        <v>49</v>
      </c>
      <c r="K60" s="42" t="s">
        <v>49</v>
      </c>
      <c r="L60" s="56" t="s">
        <v>49</v>
      </c>
      <c r="M60" s="42" t="s">
        <v>49</v>
      </c>
      <c r="N60" s="57" t="s">
        <v>49</v>
      </c>
      <c r="O60" s="42" t="s">
        <v>49</v>
      </c>
      <c r="P60" s="57" t="s">
        <v>49</v>
      </c>
      <c r="Q60" s="42" t="s">
        <v>49</v>
      </c>
      <c r="R60" s="57" t="s">
        <v>49</v>
      </c>
      <c r="S60" s="42" t="s">
        <v>49</v>
      </c>
      <c r="T60" s="57" t="s">
        <v>49</v>
      </c>
      <c r="U60" s="42" t="s">
        <v>49</v>
      </c>
      <c r="V60" s="57" t="s">
        <v>49</v>
      </c>
      <c r="W60" s="42" t="s">
        <v>49</v>
      </c>
      <c r="X60" s="57" t="s">
        <v>49</v>
      </c>
      <c r="Y60" s="42" t="s">
        <v>49</v>
      </c>
      <c r="Z60" s="57" t="s">
        <v>49</v>
      </c>
      <c r="AA60" s="42" t="s">
        <v>49</v>
      </c>
      <c r="AB60" s="57" t="s">
        <v>49</v>
      </c>
      <c r="AC60" s="42" t="s">
        <v>57</v>
      </c>
      <c r="AD60" s="57" t="s">
        <v>51</v>
      </c>
      <c r="AE60" s="42" t="s">
        <v>49</v>
      </c>
      <c r="AF60" s="57" t="s">
        <v>49</v>
      </c>
      <c r="AG60" s="42" t="s">
        <v>49</v>
      </c>
      <c r="AH60" s="57" t="s">
        <v>49</v>
      </c>
      <c r="AI60" s="42" t="s">
        <v>49</v>
      </c>
      <c r="AJ60" s="57" t="s">
        <v>49</v>
      </c>
      <c r="AK60" s="42" t="s">
        <v>49</v>
      </c>
      <c r="AL60" s="57" t="s">
        <v>49</v>
      </c>
      <c r="AM60" s="42" t="s">
        <v>49</v>
      </c>
      <c r="AN60" s="57" t="s">
        <v>49</v>
      </c>
      <c r="AO60" s="42" t="s">
        <v>49</v>
      </c>
      <c r="AP60" s="57" t="s">
        <v>49</v>
      </c>
      <c r="AQ60" s="42" t="s">
        <v>49</v>
      </c>
      <c r="AR60" s="57" t="s">
        <v>49</v>
      </c>
      <c r="AS60" s="42" t="s">
        <v>49</v>
      </c>
      <c r="AT60" s="57" t="s">
        <v>49</v>
      </c>
      <c r="AU60" s="42" t="s">
        <v>49</v>
      </c>
      <c r="AV60" s="57" t="s">
        <v>49</v>
      </c>
      <c r="AW60" s="42" t="s">
        <v>49</v>
      </c>
      <c r="AX60" s="57" t="s">
        <v>49</v>
      </c>
      <c r="AY60" s="42" t="s">
        <v>49</v>
      </c>
      <c r="AZ60" s="57" t="s">
        <v>49</v>
      </c>
      <c r="BA60" s="42" t="s">
        <v>49</v>
      </c>
      <c r="BB60" s="57" t="s">
        <v>49</v>
      </c>
      <c r="BC60" s="42" t="s">
        <v>55</v>
      </c>
      <c r="BD60" s="57" t="s">
        <v>51</v>
      </c>
      <c r="BE60" s="42" t="s">
        <v>49</v>
      </c>
      <c r="BF60" s="57" t="s">
        <v>49</v>
      </c>
      <c r="BG60" s="42" t="s">
        <v>49</v>
      </c>
      <c r="BH60" s="57" t="s">
        <v>49</v>
      </c>
      <c r="BI60" s="58"/>
    </row>
    <row r="61" spans="2:61" ht="33" customHeight="1" x14ac:dyDescent="0.2">
      <c r="B61" s="53" t="s">
        <v>147</v>
      </c>
      <c r="C61" s="54" t="s">
        <v>148</v>
      </c>
      <c r="D61" s="55" t="s">
        <v>48</v>
      </c>
      <c r="E61" s="42" t="s">
        <v>57</v>
      </c>
      <c r="F61" s="56" t="s">
        <v>60</v>
      </c>
      <c r="G61" s="42" t="s">
        <v>49</v>
      </c>
      <c r="H61" s="56" t="s">
        <v>49</v>
      </c>
      <c r="I61" s="42" t="s">
        <v>49</v>
      </c>
      <c r="J61" s="56" t="s">
        <v>49</v>
      </c>
      <c r="K61" s="42" t="s">
        <v>49</v>
      </c>
      <c r="L61" s="56" t="s">
        <v>49</v>
      </c>
      <c r="M61" s="42" t="s">
        <v>49</v>
      </c>
      <c r="N61" s="57" t="s">
        <v>49</v>
      </c>
      <c r="O61" s="42" t="s">
        <v>49</v>
      </c>
      <c r="P61" s="57" t="s">
        <v>49</v>
      </c>
      <c r="Q61" s="42" t="s">
        <v>49</v>
      </c>
      <c r="R61" s="57" t="s">
        <v>49</v>
      </c>
      <c r="S61" s="42" t="s">
        <v>55</v>
      </c>
      <c r="T61" s="57" t="s">
        <v>60</v>
      </c>
      <c r="U61" s="42" t="s">
        <v>49</v>
      </c>
      <c r="V61" s="57" t="s">
        <v>49</v>
      </c>
      <c r="W61" s="42" t="s">
        <v>49</v>
      </c>
      <c r="X61" s="57" t="s">
        <v>49</v>
      </c>
      <c r="Y61" s="42" t="s">
        <v>49</v>
      </c>
      <c r="Z61" s="57" t="s">
        <v>49</v>
      </c>
      <c r="AA61" s="42" t="s">
        <v>49</v>
      </c>
      <c r="AB61" s="57" t="s">
        <v>49</v>
      </c>
      <c r="AC61" s="42" t="s">
        <v>49</v>
      </c>
      <c r="AD61" s="57" t="s">
        <v>49</v>
      </c>
      <c r="AE61" s="42" t="s">
        <v>49</v>
      </c>
      <c r="AF61" s="57" t="s">
        <v>49</v>
      </c>
      <c r="AG61" s="42" t="s">
        <v>49</v>
      </c>
      <c r="AH61" s="57" t="s">
        <v>49</v>
      </c>
      <c r="AI61" s="42" t="s">
        <v>49</v>
      </c>
      <c r="AJ61" s="57" t="s">
        <v>49</v>
      </c>
      <c r="AK61" s="42" t="s">
        <v>49</v>
      </c>
      <c r="AL61" s="57" t="s">
        <v>49</v>
      </c>
      <c r="AM61" s="42" t="s">
        <v>49</v>
      </c>
      <c r="AN61" s="57" t="s">
        <v>49</v>
      </c>
      <c r="AO61" s="42" t="s">
        <v>49</v>
      </c>
      <c r="AP61" s="57" t="s">
        <v>49</v>
      </c>
      <c r="AQ61" s="42" t="s">
        <v>49</v>
      </c>
      <c r="AR61" s="57" t="s">
        <v>49</v>
      </c>
      <c r="AS61" s="42" t="s">
        <v>49</v>
      </c>
      <c r="AT61" s="57" t="s">
        <v>49</v>
      </c>
      <c r="AU61" s="42" t="s">
        <v>50</v>
      </c>
      <c r="AV61" s="57" t="s">
        <v>60</v>
      </c>
      <c r="AW61" s="42" t="s">
        <v>49</v>
      </c>
      <c r="AX61" s="57" t="s">
        <v>49</v>
      </c>
      <c r="AY61" s="42" t="s">
        <v>49</v>
      </c>
      <c r="AZ61" s="57" t="s">
        <v>49</v>
      </c>
      <c r="BA61" s="42" t="s">
        <v>49</v>
      </c>
      <c r="BB61" s="57" t="s">
        <v>49</v>
      </c>
      <c r="BC61" s="42" t="s">
        <v>49</v>
      </c>
      <c r="BD61" s="57" t="s">
        <v>49</v>
      </c>
      <c r="BE61" s="42" t="s">
        <v>49</v>
      </c>
      <c r="BF61" s="57" t="s">
        <v>49</v>
      </c>
      <c r="BG61" s="42" t="s">
        <v>49</v>
      </c>
      <c r="BH61" s="57" t="s">
        <v>49</v>
      </c>
      <c r="BI61" s="58"/>
    </row>
    <row r="62" spans="2:61" ht="33" customHeight="1" x14ac:dyDescent="0.2">
      <c r="B62" s="53" t="s">
        <v>149</v>
      </c>
      <c r="C62" s="54" t="s">
        <v>150</v>
      </c>
      <c r="D62" s="55" t="s">
        <v>48</v>
      </c>
      <c r="E62" s="42" t="s">
        <v>49</v>
      </c>
      <c r="F62" s="56" t="s">
        <v>49</v>
      </c>
      <c r="G62" s="42" t="s">
        <v>49</v>
      </c>
      <c r="H62" s="56" t="s">
        <v>49</v>
      </c>
      <c r="I62" s="42" t="s">
        <v>49</v>
      </c>
      <c r="J62" s="56" t="s">
        <v>49</v>
      </c>
      <c r="K62" s="42" t="s">
        <v>49</v>
      </c>
      <c r="L62" s="56" t="s">
        <v>49</v>
      </c>
      <c r="M62" s="42" t="s">
        <v>49</v>
      </c>
      <c r="N62" s="57" t="s">
        <v>49</v>
      </c>
      <c r="O62" s="42" t="s">
        <v>49</v>
      </c>
      <c r="P62" s="57" t="s">
        <v>49</v>
      </c>
      <c r="Q62" s="42" t="s">
        <v>49</v>
      </c>
      <c r="R62" s="57" t="s">
        <v>49</v>
      </c>
      <c r="S62" s="42" t="s">
        <v>49</v>
      </c>
      <c r="T62" s="57" t="s">
        <v>49</v>
      </c>
      <c r="U62" s="42" t="s">
        <v>49</v>
      </c>
      <c r="V62" s="57" t="s">
        <v>49</v>
      </c>
      <c r="W62" s="42" t="s">
        <v>49</v>
      </c>
      <c r="X62" s="57" t="s">
        <v>49</v>
      </c>
      <c r="Y62" s="42" t="s">
        <v>49</v>
      </c>
      <c r="Z62" s="57" t="s">
        <v>49</v>
      </c>
      <c r="AA62" s="42" t="s">
        <v>49</v>
      </c>
      <c r="AB62" s="57" t="s">
        <v>49</v>
      </c>
      <c r="AC62" s="42" t="s">
        <v>49</v>
      </c>
      <c r="AD62" s="57" t="s">
        <v>49</v>
      </c>
      <c r="AE62" s="42" t="s">
        <v>49</v>
      </c>
      <c r="AF62" s="57" t="s">
        <v>49</v>
      </c>
      <c r="AG62" s="42" t="s">
        <v>49</v>
      </c>
      <c r="AH62" s="57" t="s">
        <v>49</v>
      </c>
      <c r="AI62" s="42" t="s">
        <v>49</v>
      </c>
      <c r="AJ62" s="57" t="s">
        <v>49</v>
      </c>
      <c r="AK62" s="42" t="s">
        <v>49</v>
      </c>
      <c r="AL62" s="57" t="s">
        <v>49</v>
      </c>
      <c r="AM62" s="42" t="s">
        <v>49</v>
      </c>
      <c r="AN62" s="57" t="s">
        <v>49</v>
      </c>
      <c r="AO62" s="42" t="s">
        <v>49</v>
      </c>
      <c r="AP62" s="57" t="s">
        <v>49</v>
      </c>
      <c r="AQ62" s="42" t="s">
        <v>49</v>
      </c>
      <c r="AR62" s="57" t="s">
        <v>49</v>
      </c>
      <c r="AS62" s="42" t="s">
        <v>49</v>
      </c>
      <c r="AT62" s="57" t="s">
        <v>49</v>
      </c>
      <c r="AU62" s="42" t="s">
        <v>50</v>
      </c>
      <c r="AV62" s="57" t="s">
        <v>60</v>
      </c>
      <c r="AW62" s="42" t="s">
        <v>49</v>
      </c>
      <c r="AX62" s="57" t="s">
        <v>49</v>
      </c>
      <c r="AY62" s="42" t="s">
        <v>49</v>
      </c>
      <c r="AZ62" s="57" t="s">
        <v>49</v>
      </c>
      <c r="BA62" s="42" t="s">
        <v>49</v>
      </c>
      <c r="BB62" s="57" t="s">
        <v>49</v>
      </c>
      <c r="BC62" s="42" t="s">
        <v>49</v>
      </c>
      <c r="BD62" s="57" t="s">
        <v>49</v>
      </c>
      <c r="BE62" s="42" t="s">
        <v>49</v>
      </c>
      <c r="BF62" s="57" t="s">
        <v>49</v>
      </c>
      <c r="BG62" s="42" t="s">
        <v>49</v>
      </c>
      <c r="BH62" s="57" t="s">
        <v>49</v>
      </c>
      <c r="BI62" s="58"/>
    </row>
    <row r="63" spans="2:61" ht="33" customHeight="1" x14ac:dyDescent="0.2">
      <c r="B63" s="53" t="s">
        <v>151</v>
      </c>
      <c r="C63" s="54" t="s">
        <v>152</v>
      </c>
      <c r="D63" s="55" t="s">
        <v>48</v>
      </c>
      <c r="E63" s="42" t="s">
        <v>49</v>
      </c>
      <c r="F63" s="56" t="s">
        <v>49</v>
      </c>
      <c r="G63" s="42" t="s">
        <v>49</v>
      </c>
      <c r="H63" s="56" t="s">
        <v>49</v>
      </c>
      <c r="I63" s="42" t="s">
        <v>49</v>
      </c>
      <c r="J63" s="56" t="s">
        <v>49</v>
      </c>
      <c r="K63" s="42" t="s">
        <v>49</v>
      </c>
      <c r="L63" s="56" t="s">
        <v>49</v>
      </c>
      <c r="M63" s="42" t="s">
        <v>49</v>
      </c>
      <c r="N63" s="57" t="s">
        <v>49</v>
      </c>
      <c r="O63" s="42" t="s">
        <v>49</v>
      </c>
      <c r="P63" s="57" t="s">
        <v>49</v>
      </c>
      <c r="Q63" s="42" t="s">
        <v>49</v>
      </c>
      <c r="R63" s="57" t="s">
        <v>49</v>
      </c>
      <c r="S63" s="42" t="s">
        <v>49</v>
      </c>
      <c r="T63" s="57" t="s">
        <v>49</v>
      </c>
      <c r="U63" s="42" t="s">
        <v>57</v>
      </c>
      <c r="V63" s="57" t="s">
        <v>60</v>
      </c>
      <c r="W63" s="42" t="s">
        <v>49</v>
      </c>
      <c r="X63" s="57" t="s">
        <v>49</v>
      </c>
      <c r="Y63" s="42" t="s">
        <v>55</v>
      </c>
      <c r="Z63" s="57" t="s">
        <v>60</v>
      </c>
      <c r="AA63" s="42" t="s">
        <v>49</v>
      </c>
      <c r="AB63" s="57" t="s">
        <v>49</v>
      </c>
      <c r="AC63" s="42" t="s">
        <v>49</v>
      </c>
      <c r="AD63" s="57" t="s">
        <v>49</v>
      </c>
      <c r="AE63" s="42" t="s">
        <v>49</v>
      </c>
      <c r="AF63" s="57" t="s">
        <v>49</v>
      </c>
      <c r="AG63" s="42" t="s">
        <v>49</v>
      </c>
      <c r="AH63" s="57" t="s">
        <v>49</v>
      </c>
      <c r="AI63" s="42" t="s">
        <v>49</v>
      </c>
      <c r="AJ63" s="57" t="s">
        <v>49</v>
      </c>
      <c r="AK63" s="42" t="s">
        <v>49</v>
      </c>
      <c r="AL63" s="57" t="s">
        <v>49</v>
      </c>
      <c r="AM63" s="42" t="s">
        <v>49</v>
      </c>
      <c r="AN63" s="57" t="s">
        <v>49</v>
      </c>
      <c r="AO63" s="42" t="s">
        <v>49</v>
      </c>
      <c r="AP63" s="57" t="s">
        <v>49</v>
      </c>
      <c r="AQ63" s="42" t="s">
        <v>50</v>
      </c>
      <c r="AR63" s="57" t="s">
        <v>60</v>
      </c>
      <c r="AS63" s="42" t="s">
        <v>49</v>
      </c>
      <c r="AT63" s="57" t="s">
        <v>49</v>
      </c>
      <c r="AU63" s="42" t="s">
        <v>49</v>
      </c>
      <c r="AV63" s="57" t="s">
        <v>49</v>
      </c>
      <c r="AW63" s="42" t="s">
        <v>49</v>
      </c>
      <c r="AX63" s="57" t="s">
        <v>49</v>
      </c>
      <c r="AY63" s="42" t="s">
        <v>49</v>
      </c>
      <c r="AZ63" s="57" t="s">
        <v>49</v>
      </c>
      <c r="BA63" s="42" t="s">
        <v>49</v>
      </c>
      <c r="BB63" s="57" t="s">
        <v>49</v>
      </c>
      <c r="BC63" s="42" t="s">
        <v>49</v>
      </c>
      <c r="BD63" s="57" t="s">
        <v>49</v>
      </c>
      <c r="BE63" s="42" t="s">
        <v>49</v>
      </c>
      <c r="BF63" s="57" t="s">
        <v>49</v>
      </c>
      <c r="BG63" s="42" t="s">
        <v>49</v>
      </c>
      <c r="BH63" s="57" t="s">
        <v>49</v>
      </c>
      <c r="BI63" s="58"/>
    </row>
    <row r="64" spans="2:61" ht="33" customHeight="1" x14ac:dyDescent="0.2">
      <c r="B64" s="53" t="s">
        <v>153</v>
      </c>
      <c r="C64" s="54" t="s">
        <v>154</v>
      </c>
      <c r="D64" s="55" t="s">
        <v>48</v>
      </c>
      <c r="E64" s="42" t="s">
        <v>50</v>
      </c>
      <c r="F64" s="56" t="s">
        <v>60</v>
      </c>
      <c r="G64" s="42" t="s">
        <v>49</v>
      </c>
      <c r="H64" s="56" t="s">
        <v>49</v>
      </c>
      <c r="I64" s="42" t="s">
        <v>49</v>
      </c>
      <c r="J64" s="56" t="s">
        <v>49</v>
      </c>
      <c r="K64" s="42" t="s">
        <v>49</v>
      </c>
      <c r="L64" s="56" t="s">
        <v>49</v>
      </c>
      <c r="M64" s="42" t="s">
        <v>55</v>
      </c>
      <c r="N64" s="57" t="s">
        <v>60</v>
      </c>
      <c r="O64" s="42" t="s">
        <v>49</v>
      </c>
      <c r="P64" s="57" t="s">
        <v>49</v>
      </c>
      <c r="Q64" s="42" t="s">
        <v>49</v>
      </c>
      <c r="R64" s="57" t="s">
        <v>49</v>
      </c>
      <c r="S64" s="42" t="s">
        <v>49</v>
      </c>
      <c r="T64" s="57" t="s">
        <v>49</v>
      </c>
      <c r="U64" s="42" t="s">
        <v>49</v>
      </c>
      <c r="V64" s="57" t="s">
        <v>49</v>
      </c>
      <c r="W64" s="42" t="s">
        <v>49</v>
      </c>
      <c r="X64" s="57" t="s">
        <v>49</v>
      </c>
      <c r="Y64" s="42" t="s">
        <v>49</v>
      </c>
      <c r="Z64" s="57" t="s">
        <v>49</v>
      </c>
      <c r="AA64" s="42" t="s">
        <v>49</v>
      </c>
      <c r="AB64" s="57" t="s">
        <v>49</v>
      </c>
      <c r="AC64" s="42" t="s">
        <v>49</v>
      </c>
      <c r="AD64" s="57" t="s">
        <v>49</v>
      </c>
      <c r="AE64" s="42" t="s">
        <v>49</v>
      </c>
      <c r="AF64" s="57" t="s">
        <v>49</v>
      </c>
      <c r="AG64" s="42" t="s">
        <v>49</v>
      </c>
      <c r="AH64" s="57" t="s">
        <v>49</v>
      </c>
      <c r="AI64" s="42" t="s">
        <v>49</v>
      </c>
      <c r="AJ64" s="57" t="s">
        <v>49</v>
      </c>
      <c r="AK64" s="42" t="s">
        <v>49</v>
      </c>
      <c r="AL64" s="57" t="s">
        <v>49</v>
      </c>
      <c r="AM64" s="42" t="s">
        <v>49</v>
      </c>
      <c r="AN64" s="57" t="s">
        <v>49</v>
      </c>
      <c r="AO64" s="42" t="s">
        <v>49</v>
      </c>
      <c r="AP64" s="57" t="s">
        <v>49</v>
      </c>
      <c r="AQ64" s="42" t="s">
        <v>49</v>
      </c>
      <c r="AR64" s="57" t="s">
        <v>49</v>
      </c>
      <c r="AS64" s="42" t="s">
        <v>49</v>
      </c>
      <c r="AT64" s="57" t="s">
        <v>49</v>
      </c>
      <c r="AU64" s="42" t="s">
        <v>49</v>
      </c>
      <c r="AV64" s="57" t="s">
        <v>49</v>
      </c>
      <c r="AW64" s="42" t="s">
        <v>49</v>
      </c>
      <c r="AX64" s="57" t="s">
        <v>49</v>
      </c>
      <c r="AY64" s="42" t="s">
        <v>49</v>
      </c>
      <c r="AZ64" s="57" t="s">
        <v>49</v>
      </c>
      <c r="BA64" s="42" t="s">
        <v>49</v>
      </c>
      <c r="BB64" s="57" t="s">
        <v>49</v>
      </c>
      <c r="BC64" s="42" t="s">
        <v>49</v>
      </c>
      <c r="BD64" s="57" t="s">
        <v>49</v>
      </c>
      <c r="BE64" s="42" t="s">
        <v>49</v>
      </c>
      <c r="BF64" s="57" t="s">
        <v>49</v>
      </c>
      <c r="BG64" s="42" t="s">
        <v>49</v>
      </c>
      <c r="BH64" s="57" t="s">
        <v>49</v>
      </c>
      <c r="BI64" s="58"/>
    </row>
    <row r="65" spans="2:61" ht="33" customHeight="1" x14ac:dyDescent="0.2">
      <c r="B65" s="53" t="s">
        <v>155</v>
      </c>
      <c r="C65" s="54" t="s">
        <v>156</v>
      </c>
      <c r="D65" s="55" t="s">
        <v>48</v>
      </c>
      <c r="E65" s="42" t="s">
        <v>50</v>
      </c>
      <c r="F65" s="56" t="s">
        <v>51</v>
      </c>
      <c r="G65" s="42" t="s">
        <v>49</v>
      </c>
      <c r="H65" s="56" t="s">
        <v>49</v>
      </c>
      <c r="I65" s="42" t="s">
        <v>49</v>
      </c>
      <c r="J65" s="56" t="s">
        <v>49</v>
      </c>
      <c r="K65" s="42" t="s">
        <v>49</v>
      </c>
      <c r="L65" s="56" t="s">
        <v>49</v>
      </c>
      <c r="M65" s="42" t="s">
        <v>49</v>
      </c>
      <c r="N65" s="57" t="s">
        <v>49</v>
      </c>
      <c r="O65" s="42" t="s">
        <v>49</v>
      </c>
      <c r="P65" s="57" t="s">
        <v>49</v>
      </c>
      <c r="Q65" s="42" t="s">
        <v>49</v>
      </c>
      <c r="R65" s="57" t="s">
        <v>49</v>
      </c>
      <c r="S65" s="42" t="s">
        <v>49</v>
      </c>
      <c r="T65" s="57" t="s">
        <v>49</v>
      </c>
      <c r="U65" s="42" t="s">
        <v>55</v>
      </c>
      <c r="V65" s="57" t="s">
        <v>51</v>
      </c>
      <c r="W65" s="42" t="s">
        <v>49</v>
      </c>
      <c r="X65" s="57" t="s">
        <v>49</v>
      </c>
      <c r="Y65" s="42" t="s">
        <v>49</v>
      </c>
      <c r="Z65" s="57" t="s">
        <v>49</v>
      </c>
      <c r="AA65" s="42" t="s">
        <v>49</v>
      </c>
      <c r="AB65" s="57" t="s">
        <v>49</v>
      </c>
      <c r="AC65" s="42" t="s">
        <v>49</v>
      </c>
      <c r="AD65" s="57" t="s">
        <v>49</v>
      </c>
      <c r="AE65" s="42" t="s">
        <v>57</v>
      </c>
      <c r="AF65" s="57" t="s">
        <v>60</v>
      </c>
      <c r="AG65" s="42" t="s">
        <v>49</v>
      </c>
      <c r="AH65" s="57" t="s">
        <v>49</v>
      </c>
      <c r="AI65" s="42" t="s">
        <v>49</v>
      </c>
      <c r="AJ65" s="57" t="s">
        <v>49</v>
      </c>
      <c r="AK65" s="42" t="s">
        <v>49</v>
      </c>
      <c r="AL65" s="57" t="s">
        <v>49</v>
      </c>
      <c r="AM65" s="42" t="s">
        <v>49</v>
      </c>
      <c r="AN65" s="57" t="s">
        <v>49</v>
      </c>
      <c r="AO65" s="42" t="s">
        <v>49</v>
      </c>
      <c r="AP65" s="57" t="s">
        <v>49</v>
      </c>
      <c r="AQ65" s="42" t="s">
        <v>49</v>
      </c>
      <c r="AR65" s="57" t="s">
        <v>49</v>
      </c>
      <c r="AS65" s="42" t="s">
        <v>49</v>
      </c>
      <c r="AT65" s="57" t="s">
        <v>49</v>
      </c>
      <c r="AU65" s="42" t="s">
        <v>49</v>
      </c>
      <c r="AV65" s="57" t="s">
        <v>49</v>
      </c>
      <c r="AW65" s="42" t="s">
        <v>49</v>
      </c>
      <c r="AX65" s="57" t="s">
        <v>49</v>
      </c>
      <c r="AY65" s="42" t="s">
        <v>49</v>
      </c>
      <c r="AZ65" s="57" t="s">
        <v>49</v>
      </c>
      <c r="BA65" s="42" t="s">
        <v>49</v>
      </c>
      <c r="BB65" s="57" t="s">
        <v>49</v>
      </c>
      <c r="BC65" s="42" t="s">
        <v>49</v>
      </c>
      <c r="BD65" s="57" t="s">
        <v>49</v>
      </c>
      <c r="BE65" s="42" t="s">
        <v>49</v>
      </c>
      <c r="BF65" s="57" t="s">
        <v>49</v>
      </c>
      <c r="BG65" s="42" t="s">
        <v>49</v>
      </c>
      <c r="BH65" s="57" t="s">
        <v>49</v>
      </c>
      <c r="BI65" s="58"/>
    </row>
    <row r="66" spans="2:61" ht="33" customHeight="1" x14ac:dyDescent="0.2">
      <c r="B66" s="53" t="s">
        <v>157</v>
      </c>
      <c r="C66" s="54" t="s">
        <v>158</v>
      </c>
      <c r="D66" s="55" t="s">
        <v>48</v>
      </c>
      <c r="E66" s="42" t="s">
        <v>49</v>
      </c>
      <c r="F66" s="56" t="s">
        <v>49</v>
      </c>
      <c r="G66" s="42" t="s">
        <v>55</v>
      </c>
      <c r="H66" s="56" t="s">
        <v>56</v>
      </c>
      <c r="I66" s="42" t="s">
        <v>49</v>
      </c>
      <c r="J66" s="56" t="s">
        <v>49</v>
      </c>
      <c r="K66" s="42" t="s">
        <v>49</v>
      </c>
      <c r="L66" s="56" t="s">
        <v>49</v>
      </c>
      <c r="M66" s="42" t="s">
        <v>49</v>
      </c>
      <c r="N66" s="57" t="s">
        <v>49</v>
      </c>
      <c r="O66" s="42" t="s">
        <v>49</v>
      </c>
      <c r="P66" s="57" t="s">
        <v>49</v>
      </c>
      <c r="Q66" s="42" t="s">
        <v>49</v>
      </c>
      <c r="R66" s="57" t="s">
        <v>49</v>
      </c>
      <c r="S66" s="42" t="s">
        <v>49</v>
      </c>
      <c r="T66" s="57" t="s">
        <v>49</v>
      </c>
      <c r="U66" s="42" t="s">
        <v>49</v>
      </c>
      <c r="V66" s="57" t="s">
        <v>49</v>
      </c>
      <c r="W66" s="42" t="s">
        <v>49</v>
      </c>
      <c r="X66" s="57" t="s">
        <v>49</v>
      </c>
      <c r="Y66" s="42" t="s">
        <v>49</v>
      </c>
      <c r="Z66" s="57" t="s">
        <v>49</v>
      </c>
      <c r="AA66" s="42" t="s">
        <v>49</v>
      </c>
      <c r="AB66" s="57" t="s">
        <v>49</v>
      </c>
      <c r="AC66" s="42" t="s">
        <v>49</v>
      </c>
      <c r="AD66" s="57" t="s">
        <v>49</v>
      </c>
      <c r="AE66" s="42" t="s">
        <v>49</v>
      </c>
      <c r="AF66" s="57" t="s">
        <v>49</v>
      </c>
      <c r="AG66" s="42" t="s">
        <v>49</v>
      </c>
      <c r="AH66" s="57" t="s">
        <v>49</v>
      </c>
      <c r="AI66" s="42" t="s">
        <v>49</v>
      </c>
      <c r="AJ66" s="57" t="s">
        <v>49</v>
      </c>
      <c r="AK66" s="42" t="s">
        <v>57</v>
      </c>
      <c r="AL66" s="57" t="s">
        <v>51</v>
      </c>
      <c r="AM66" s="42" t="s">
        <v>50</v>
      </c>
      <c r="AN66" s="57" t="s">
        <v>51</v>
      </c>
      <c r="AO66" s="42" t="s">
        <v>49</v>
      </c>
      <c r="AP66" s="57" t="s">
        <v>49</v>
      </c>
      <c r="AQ66" s="42" t="s">
        <v>49</v>
      </c>
      <c r="AR66" s="57" t="s">
        <v>49</v>
      </c>
      <c r="AS66" s="42" t="s">
        <v>49</v>
      </c>
      <c r="AT66" s="57" t="s">
        <v>49</v>
      </c>
      <c r="AU66" s="42" t="s">
        <v>49</v>
      </c>
      <c r="AV66" s="57" t="s">
        <v>49</v>
      </c>
      <c r="AW66" s="42" t="s">
        <v>49</v>
      </c>
      <c r="AX66" s="57" t="s">
        <v>49</v>
      </c>
      <c r="AY66" s="42" t="s">
        <v>49</v>
      </c>
      <c r="AZ66" s="57" t="s">
        <v>49</v>
      </c>
      <c r="BA66" s="42" t="s">
        <v>49</v>
      </c>
      <c r="BB66" s="57" t="s">
        <v>49</v>
      </c>
      <c r="BC66" s="42" t="s">
        <v>49</v>
      </c>
      <c r="BD66" s="57" t="s">
        <v>49</v>
      </c>
      <c r="BE66" s="42" t="s">
        <v>49</v>
      </c>
      <c r="BF66" s="57" t="s">
        <v>49</v>
      </c>
      <c r="BG66" s="42" t="s">
        <v>49</v>
      </c>
      <c r="BH66" s="57" t="s">
        <v>49</v>
      </c>
      <c r="BI66" s="58"/>
    </row>
    <row r="67" spans="2:61" ht="33" customHeight="1" x14ac:dyDescent="0.2">
      <c r="B67" s="53" t="s">
        <v>159</v>
      </c>
      <c r="C67" s="54" t="s">
        <v>160</v>
      </c>
      <c r="D67" s="55" t="s">
        <v>48</v>
      </c>
      <c r="E67" s="42" t="s">
        <v>50</v>
      </c>
      <c r="F67" s="56" t="s">
        <v>51</v>
      </c>
      <c r="G67" s="42" t="s">
        <v>49</v>
      </c>
      <c r="H67" s="56" t="s">
        <v>49</v>
      </c>
      <c r="I67" s="42" t="s">
        <v>49</v>
      </c>
      <c r="J67" s="56" t="s">
        <v>49</v>
      </c>
      <c r="K67" s="42" t="s">
        <v>49</v>
      </c>
      <c r="L67" s="56" t="s">
        <v>49</v>
      </c>
      <c r="M67" s="42" t="s">
        <v>65</v>
      </c>
      <c r="N67" s="57" t="s">
        <v>51</v>
      </c>
      <c r="O67" s="42" t="s">
        <v>49</v>
      </c>
      <c r="P67" s="57" t="s">
        <v>49</v>
      </c>
      <c r="Q67" s="42" t="s">
        <v>49</v>
      </c>
      <c r="R67" s="57" t="s">
        <v>49</v>
      </c>
      <c r="S67" s="42" t="s">
        <v>49</v>
      </c>
      <c r="T67" s="57" t="s">
        <v>49</v>
      </c>
      <c r="U67" s="42" t="s">
        <v>49</v>
      </c>
      <c r="V67" s="57" t="s">
        <v>49</v>
      </c>
      <c r="W67" s="42" t="s">
        <v>49</v>
      </c>
      <c r="X67" s="57" t="s">
        <v>49</v>
      </c>
      <c r="Y67" s="42" t="s">
        <v>49</v>
      </c>
      <c r="Z67" s="57" t="s">
        <v>49</v>
      </c>
      <c r="AA67" s="42" t="s">
        <v>49</v>
      </c>
      <c r="AB67" s="57" t="s">
        <v>49</v>
      </c>
      <c r="AC67" s="42" t="s">
        <v>68</v>
      </c>
      <c r="AD67" s="57" t="s">
        <v>51</v>
      </c>
      <c r="AE67" s="42" t="s">
        <v>55</v>
      </c>
      <c r="AF67" s="57" t="s">
        <v>51</v>
      </c>
      <c r="AG67" s="42" t="s">
        <v>49</v>
      </c>
      <c r="AH67" s="57" t="s">
        <v>49</v>
      </c>
      <c r="AI67" s="42" t="s">
        <v>49</v>
      </c>
      <c r="AJ67" s="57" t="s">
        <v>49</v>
      </c>
      <c r="AK67" s="42" t="s">
        <v>49</v>
      </c>
      <c r="AL67" s="57" t="s">
        <v>49</v>
      </c>
      <c r="AM67" s="42" t="s">
        <v>49</v>
      </c>
      <c r="AN67" s="57" t="s">
        <v>49</v>
      </c>
      <c r="AO67" s="42" t="s">
        <v>49</v>
      </c>
      <c r="AP67" s="57" t="s">
        <v>49</v>
      </c>
      <c r="AQ67" s="42" t="s">
        <v>49</v>
      </c>
      <c r="AR67" s="57" t="s">
        <v>49</v>
      </c>
      <c r="AS67" s="42" t="s">
        <v>49</v>
      </c>
      <c r="AT67" s="57" t="s">
        <v>49</v>
      </c>
      <c r="AU67" s="42" t="s">
        <v>49</v>
      </c>
      <c r="AV67" s="57" t="s">
        <v>49</v>
      </c>
      <c r="AW67" s="42" t="s">
        <v>49</v>
      </c>
      <c r="AX67" s="57" t="s">
        <v>49</v>
      </c>
      <c r="AY67" s="42" t="s">
        <v>49</v>
      </c>
      <c r="AZ67" s="57" t="s">
        <v>49</v>
      </c>
      <c r="BA67" s="42" t="s">
        <v>49</v>
      </c>
      <c r="BB67" s="57" t="s">
        <v>49</v>
      </c>
      <c r="BC67" s="42" t="s">
        <v>57</v>
      </c>
      <c r="BD67" s="57" t="s">
        <v>51</v>
      </c>
      <c r="BE67" s="42" t="s">
        <v>49</v>
      </c>
      <c r="BF67" s="57" t="s">
        <v>49</v>
      </c>
      <c r="BG67" s="42" t="s">
        <v>49</v>
      </c>
      <c r="BH67" s="57" t="s">
        <v>49</v>
      </c>
      <c r="BI67" s="58"/>
    </row>
    <row r="68" spans="2:61" ht="33" customHeight="1" x14ac:dyDescent="0.2">
      <c r="B68" s="53" t="s">
        <v>161</v>
      </c>
      <c r="C68" s="54" t="s">
        <v>162</v>
      </c>
      <c r="D68" s="55" t="s">
        <v>48</v>
      </c>
      <c r="E68" s="42" t="s">
        <v>49</v>
      </c>
      <c r="F68" s="56" t="s">
        <v>49</v>
      </c>
      <c r="G68" s="42" t="s">
        <v>49</v>
      </c>
      <c r="H68" s="56" t="s">
        <v>49</v>
      </c>
      <c r="I68" s="42" t="s">
        <v>49</v>
      </c>
      <c r="J68" s="56" t="s">
        <v>49</v>
      </c>
      <c r="K68" s="42" t="s">
        <v>49</v>
      </c>
      <c r="L68" s="56" t="s">
        <v>49</v>
      </c>
      <c r="M68" s="42" t="s">
        <v>49</v>
      </c>
      <c r="N68" s="57" t="s">
        <v>49</v>
      </c>
      <c r="O68" s="42" t="s">
        <v>49</v>
      </c>
      <c r="P68" s="57" t="s">
        <v>49</v>
      </c>
      <c r="Q68" s="42" t="s">
        <v>49</v>
      </c>
      <c r="R68" s="57" t="s">
        <v>49</v>
      </c>
      <c r="S68" s="42" t="s">
        <v>55</v>
      </c>
      <c r="T68" s="57" t="s">
        <v>60</v>
      </c>
      <c r="U68" s="42" t="s">
        <v>49</v>
      </c>
      <c r="V68" s="57" t="s">
        <v>49</v>
      </c>
      <c r="W68" s="42" t="s">
        <v>49</v>
      </c>
      <c r="X68" s="57" t="s">
        <v>49</v>
      </c>
      <c r="Y68" s="42" t="s">
        <v>49</v>
      </c>
      <c r="Z68" s="57" t="s">
        <v>49</v>
      </c>
      <c r="AA68" s="42" t="s">
        <v>49</v>
      </c>
      <c r="AB68" s="57" t="s">
        <v>49</v>
      </c>
      <c r="AC68" s="42" t="s">
        <v>49</v>
      </c>
      <c r="AD68" s="57" t="s">
        <v>49</v>
      </c>
      <c r="AE68" s="42" t="s">
        <v>49</v>
      </c>
      <c r="AF68" s="57" t="s">
        <v>49</v>
      </c>
      <c r="AG68" s="42" t="s">
        <v>49</v>
      </c>
      <c r="AH68" s="57" t="s">
        <v>49</v>
      </c>
      <c r="AI68" s="42" t="s">
        <v>49</v>
      </c>
      <c r="AJ68" s="57" t="s">
        <v>49</v>
      </c>
      <c r="AK68" s="42" t="s">
        <v>49</v>
      </c>
      <c r="AL68" s="57" t="s">
        <v>49</v>
      </c>
      <c r="AM68" s="42" t="s">
        <v>49</v>
      </c>
      <c r="AN68" s="57" t="s">
        <v>49</v>
      </c>
      <c r="AO68" s="42" t="s">
        <v>49</v>
      </c>
      <c r="AP68" s="57" t="s">
        <v>49</v>
      </c>
      <c r="AQ68" s="42" t="s">
        <v>49</v>
      </c>
      <c r="AR68" s="57" t="s">
        <v>49</v>
      </c>
      <c r="AS68" s="42" t="s">
        <v>49</v>
      </c>
      <c r="AT68" s="57" t="s">
        <v>49</v>
      </c>
      <c r="AU68" s="42" t="s">
        <v>50</v>
      </c>
      <c r="AV68" s="57" t="s">
        <v>60</v>
      </c>
      <c r="AW68" s="42" t="s">
        <v>49</v>
      </c>
      <c r="AX68" s="57" t="s">
        <v>49</v>
      </c>
      <c r="AY68" s="42" t="s">
        <v>49</v>
      </c>
      <c r="AZ68" s="57" t="s">
        <v>49</v>
      </c>
      <c r="BA68" s="42" t="s">
        <v>49</v>
      </c>
      <c r="BB68" s="57" t="s">
        <v>49</v>
      </c>
      <c r="BC68" s="42" t="s">
        <v>49</v>
      </c>
      <c r="BD68" s="57" t="s">
        <v>49</v>
      </c>
      <c r="BE68" s="42" t="s">
        <v>49</v>
      </c>
      <c r="BF68" s="57" t="s">
        <v>49</v>
      </c>
      <c r="BG68" s="42" t="s">
        <v>49</v>
      </c>
      <c r="BH68" s="57" t="s">
        <v>49</v>
      </c>
      <c r="BI68" s="58"/>
    </row>
    <row r="69" spans="2:61" ht="33" customHeight="1" x14ac:dyDescent="0.2">
      <c r="B69" s="53" t="s">
        <v>163</v>
      </c>
      <c r="C69" s="54" t="s">
        <v>164</v>
      </c>
      <c r="D69" s="55" t="s">
        <v>48</v>
      </c>
      <c r="E69" s="42" t="s">
        <v>49</v>
      </c>
      <c r="F69" s="56" t="s">
        <v>49</v>
      </c>
      <c r="G69" s="42" t="s">
        <v>49</v>
      </c>
      <c r="H69" s="56" t="s">
        <v>49</v>
      </c>
      <c r="I69" s="42" t="s">
        <v>49</v>
      </c>
      <c r="J69" s="56" t="s">
        <v>49</v>
      </c>
      <c r="K69" s="42" t="s">
        <v>49</v>
      </c>
      <c r="L69" s="56" t="s">
        <v>49</v>
      </c>
      <c r="M69" s="42" t="s">
        <v>49</v>
      </c>
      <c r="N69" s="57" t="s">
        <v>49</v>
      </c>
      <c r="O69" s="42" t="s">
        <v>49</v>
      </c>
      <c r="P69" s="57" t="s">
        <v>49</v>
      </c>
      <c r="Q69" s="42" t="s">
        <v>49</v>
      </c>
      <c r="R69" s="57" t="s">
        <v>49</v>
      </c>
      <c r="S69" s="42" t="s">
        <v>49</v>
      </c>
      <c r="T69" s="57" t="s">
        <v>49</v>
      </c>
      <c r="U69" s="42" t="s">
        <v>49</v>
      </c>
      <c r="V69" s="57" t="s">
        <v>49</v>
      </c>
      <c r="W69" s="42" t="s">
        <v>49</v>
      </c>
      <c r="X69" s="57" t="s">
        <v>49</v>
      </c>
      <c r="Y69" s="42" t="s">
        <v>49</v>
      </c>
      <c r="Z69" s="57" t="s">
        <v>49</v>
      </c>
      <c r="AA69" s="42" t="s">
        <v>49</v>
      </c>
      <c r="AB69" s="57" t="s">
        <v>49</v>
      </c>
      <c r="AC69" s="42" t="s">
        <v>49</v>
      </c>
      <c r="AD69" s="57" t="s">
        <v>49</v>
      </c>
      <c r="AE69" s="42" t="s">
        <v>49</v>
      </c>
      <c r="AF69" s="57" t="s">
        <v>49</v>
      </c>
      <c r="AG69" s="42" t="s">
        <v>49</v>
      </c>
      <c r="AH69" s="57" t="s">
        <v>49</v>
      </c>
      <c r="AI69" s="42" t="s">
        <v>49</v>
      </c>
      <c r="AJ69" s="57" t="s">
        <v>49</v>
      </c>
      <c r="AK69" s="42" t="s">
        <v>49</v>
      </c>
      <c r="AL69" s="57" t="s">
        <v>49</v>
      </c>
      <c r="AM69" s="42" t="s">
        <v>49</v>
      </c>
      <c r="AN69" s="57" t="s">
        <v>49</v>
      </c>
      <c r="AO69" s="42" t="s">
        <v>49</v>
      </c>
      <c r="AP69" s="57" t="s">
        <v>49</v>
      </c>
      <c r="AQ69" s="42" t="s">
        <v>49</v>
      </c>
      <c r="AR69" s="57" t="s">
        <v>49</v>
      </c>
      <c r="AS69" s="42" t="s">
        <v>49</v>
      </c>
      <c r="AT69" s="57" t="s">
        <v>49</v>
      </c>
      <c r="AU69" s="42" t="s">
        <v>50</v>
      </c>
      <c r="AV69" s="57" t="s">
        <v>60</v>
      </c>
      <c r="AW69" s="42" t="s">
        <v>49</v>
      </c>
      <c r="AX69" s="57" t="s">
        <v>49</v>
      </c>
      <c r="AY69" s="42" t="s">
        <v>49</v>
      </c>
      <c r="AZ69" s="57" t="s">
        <v>49</v>
      </c>
      <c r="BA69" s="42" t="s">
        <v>49</v>
      </c>
      <c r="BB69" s="57" t="s">
        <v>49</v>
      </c>
      <c r="BC69" s="42" t="s">
        <v>49</v>
      </c>
      <c r="BD69" s="57" t="s">
        <v>49</v>
      </c>
      <c r="BE69" s="42" t="s">
        <v>49</v>
      </c>
      <c r="BF69" s="57" t="s">
        <v>49</v>
      </c>
      <c r="BG69" s="42" t="s">
        <v>49</v>
      </c>
      <c r="BH69" s="57" t="s">
        <v>49</v>
      </c>
      <c r="BI69" s="58"/>
    </row>
    <row r="70" spans="2:61" ht="33" customHeight="1" x14ac:dyDescent="0.2">
      <c r="B70" s="53" t="s">
        <v>165</v>
      </c>
      <c r="C70" s="54" t="s">
        <v>166</v>
      </c>
      <c r="D70" s="55" t="s">
        <v>48</v>
      </c>
      <c r="E70" s="42" t="s">
        <v>49</v>
      </c>
      <c r="F70" s="56" t="s">
        <v>49</v>
      </c>
      <c r="G70" s="42" t="s">
        <v>49</v>
      </c>
      <c r="H70" s="56" t="s">
        <v>49</v>
      </c>
      <c r="I70" s="42" t="s">
        <v>49</v>
      </c>
      <c r="J70" s="56" t="s">
        <v>49</v>
      </c>
      <c r="K70" s="42" t="s">
        <v>49</v>
      </c>
      <c r="L70" s="56" t="s">
        <v>49</v>
      </c>
      <c r="M70" s="42" t="s">
        <v>49</v>
      </c>
      <c r="N70" s="57" t="s">
        <v>49</v>
      </c>
      <c r="O70" s="42" t="s">
        <v>49</v>
      </c>
      <c r="P70" s="57" t="s">
        <v>49</v>
      </c>
      <c r="Q70" s="42" t="s">
        <v>49</v>
      </c>
      <c r="R70" s="57" t="s">
        <v>49</v>
      </c>
      <c r="S70" s="42" t="s">
        <v>49</v>
      </c>
      <c r="T70" s="57" t="s">
        <v>49</v>
      </c>
      <c r="U70" s="42" t="s">
        <v>49</v>
      </c>
      <c r="V70" s="57" t="s">
        <v>49</v>
      </c>
      <c r="W70" s="42" t="s">
        <v>49</v>
      </c>
      <c r="X70" s="57" t="s">
        <v>49</v>
      </c>
      <c r="Y70" s="42" t="s">
        <v>49</v>
      </c>
      <c r="Z70" s="57" t="s">
        <v>49</v>
      </c>
      <c r="AA70" s="42" t="s">
        <v>49</v>
      </c>
      <c r="AB70" s="57" t="s">
        <v>49</v>
      </c>
      <c r="AC70" s="42" t="s">
        <v>49</v>
      </c>
      <c r="AD70" s="57" t="s">
        <v>49</v>
      </c>
      <c r="AE70" s="42" t="s">
        <v>49</v>
      </c>
      <c r="AF70" s="57" t="s">
        <v>49</v>
      </c>
      <c r="AG70" s="42" t="s">
        <v>49</v>
      </c>
      <c r="AH70" s="57" t="s">
        <v>49</v>
      </c>
      <c r="AI70" s="42" t="s">
        <v>49</v>
      </c>
      <c r="AJ70" s="57" t="s">
        <v>49</v>
      </c>
      <c r="AK70" s="42" t="s">
        <v>49</v>
      </c>
      <c r="AL70" s="57" t="s">
        <v>49</v>
      </c>
      <c r="AM70" s="42" t="s">
        <v>49</v>
      </c>
      <c r="AN70" s="57" t="s">
        <v>49</v>
      </c>
      <c r="AO70" s="42" t="s">
        <v>49</v>
      </c>
      <c r="AP70" s="57" t="s">
        <v>49</v>
      </c>
      <c r="AQ70" s="42" t="s">
        <v>49</v>
      </c>
      <c r="AR70" s="57" t="s">
        <v>49</v>
      </c>
      <c r="AS70" s="42" t="s">
        <v>49</v>
      </c>
      <c r="AT70" s="57" t="s">
        <v>49</v>
      </c>
      <c r="AU70" s="42" t="s">
        <v>50</v>
      </c>
      <c r="AV70" s="57" t="s">
        <v>60</v>
      </c>
      <c r="AW70" s="42" t="s">
        <v>49</v>
      </c>
      <c r="AX70" s="57" t="s">
        <v>49</v>
      </c>
      <c r="AY70" s="42" t="s">
        <v>49</v>
      </c>
      <c r="AZ70" s="57" t="s">
        <v>49</v>
      </c>
      <c r="BA70" s="42" t="s">
        <v>49</v>
      </c>
      <c r="BB70" s="57" t="s">
        <v>49</v>
      </c>
      <c r="BC70" s="42" t="s">
        <v>49</v>
      </c>
      <c r="BD70" s="57" t="s">
        <v>49</v>
      </c>
      <c r="BE70" s="42" t="s">
        <v>49</v>
      </c>
      <c r="BF70" s="57" t="s">
        <v>49</v>
      </c>
      <c r="BG70" s="42" t="s">
        <v>49</v>
      </c>
      <c r="BH70" s="57" t="s">
        <v>49</v>
      </c>
      <c r="BI70" s="58"/>
    </row>
    <row r="71" spans="2:61" ht="33" customHeight="1" x14ac:dyDescent="0.2">
      <c r="B71" s="53" t="s">
        <v>167</v>
      </c>
      <c r="C71" s="54" t="s">
        <v>168</v>
      </c>
      <c r="D71" s="55" t="s">
        <v>48</v>
      </c>
      <c r="E71" s="42" t="s">
        <v>49</v>
      </c>
      <c r="F71" s="56" t="s">
        <v>49</v>
      </c>
      <c r="G71" s="42" t="s">
        <v>49</v>
      </c>
      <c r="H71" s="56" t="s">
        <v>49</v>
      </c>
      <c r="I71" s="42" t="s">
        <v>49</v>
      </c>
      <c r="J71" s="56" t="s">
        <v>49</v>
      </c>
      <c r="K71" s="42" t="s">
        <v>49</v>
      </c>
      <c r="L71" s="56" t="s">
        <v>49</v>
      </c>
      <c r="M71" s="42" t="s">
        <v>49</v>
      </c>
      <c r="N71" s="57" t="s">
        <v>49</v>
      </c>
      <c r="O71" s="42" t="s">
        <v>49</v>
      </c>
      <c r="P71" s="57" t="s">
        <v>49</v>
      </c>
      <c r="Q71" s="42" t="s">
        <v>49</v>
      </c>
      <c r="R71" s="57" t="s">
        <v>49</v>
      </c>
      <c r="S71" s="42" t="s">
        <v>49</v>
      </c>
      <c r="T71" s="57" t="s">
        <v>49</v>
      </c>
      <c r="U71" s="42" t="s">
        <v>49</v>
      </c>
      <c r="V71" s="57" t="s">
        <v>49</v>
      </c>
      <c r="W71" s="42" t="s">
        <v>49</v>
      </c>
      <c r="X71" s="57" t="s">
        <v>49</v>
      </c>
      <c r="Y71" s="42" t="s">
        <v>49</v>
      </c>
      <c r="Z71" s="57" t="s">
        <v>49</v>
      </c>
      <c r="AA71" s="42" t="s">
        <v>49</v>
      </c>
      <c r="AB71" s="57" t="s">
        <v>49</v>
      </c>
      <c r="AC71" s="42" t="s">
        <v>49</v>
      </c>
      <c r="AD71" s="57" t="s">
        <v>49</v>
      </c>
      <c r="AE71" s="42" t="s">
        <v>49</v>
      </c>
      <c r="AF71" s="57" t="s">
        <v>49</v>
      </c>
      <c r="AG71" s="42" t="s">
        <v>49</v>
      </c>
      <c r="AH71" s="57" t="s">
        <v>49</v>
      </c>
      <c r="AI71" s="42" t="s">
        <v>49</v>
      </c>
      <c r="AJ71" s="57" t="s">
        <v>49</v>
      </c>
      <c r="AK71" s="42" t="s">
        <v>49</v>
      </c>
      <c r="AL71" s="57" t="s">
        <v>49</v>
      </c>
      <c r="AM71" s="42" t="s">
        <v>49</v>
      </c>
      <c r="AN71" s="57" t="s">
        <v>49</v>
      </c>
      <c r="AO71" s="42" t="s">
        <v>49</v>
      </c>
      <c r="AP71" s="57" t="s">
        <v>49</v>
      </c>
      <c r="AQ71" s="42" t="s">
        <v>49</v>
      </c>
      <c r="AR71" s="57" t="s">
        <v>49</v>
      </c>
      <c r="AS71" s="42" t="s">
        <v>49</v>
      </c>
      <c r="AT71" s="57" t="s">
        <v>49</v>
      </c>
      <c r="AU71" s="42" t="s">
        <v>50</v>
      </c>
      <c r="AV71" s="57" t="s">
        <v>60</v>
      </c>
      <c r="AW71" s="42" t="s">
        <v>49</v>
      </c>
      <c r="AX71" s="57" t="s">
        <v>49</v>
      </c>
      <c r="AY71" s="42" t="s">
        <v>49</v>
      </c>
      <c r="AZ71" s="57" t="s">
        <v>49</v>
      </c>
      <c r="BA71" s="42" t="s">
        <v>49</v>
      </c>
      <c r="BB71" s="57" t="s">
        <v>49</v>
      </c>
      <c r="BC71" s="42" t="s">
        <v>49</v>
      </c>
      <c r="BD71" s="57" t="s">
        <v>49</v>
      </c>
      <c r="BE71" s="42" t="s">
        <v>49</v>
      </c>
      <c r="BF71" s="57" t="s">
        <v>49</v>
      </c>
      <c r="BG71" s="42" t="s">
        <v>49</v>
      </c>
      <c r="BH71" s="57" t="s">
        <v>49</v>
      </c>
      <c r="BI71" s="58"/>
    </row>
    <row r="72" spans="2:61" ht="33" customHeight="1" x14ac:dyDescent="0.2">
      <c r="B72" s="53" t="s">
        <v>169</v>
      </c>
      <c r="C72" s="54" t="s">
        <v>170</v>
      </c>
      <c r="D72" s="55" t="s">
        <v>48</v>
      </c>
      <c r="E72" s="42" t="s">
        <v>49</v>
      </c>
      <c r="F72" s="56" t="s">
        <v>49</v>
      </c>
      <c r="G72" s="42" t="s">
        <v>49</v>
      </c>
      <c r="H72" s="56" t="s">
        <v>49</v>
      </c>
      <c r="I72" s="42" t="s">
        <v>49</v>
      </c>
      <c r="J72" s="56" t="s">
        <v>49</v>
      </c>
      <c r="K72" s="42" t="s">
        <v>49</v>
      </c>
      <c r="L72" s="56" t="s">
        <v>49</v>
      </c>
      <c r="M72" s="42" t="s">
        <v>49</v>
      </c>
      <c r="N72" s="57" t="s">
        <v>49</v>
      </c>
      <c r="O72" s="42" t="s">
        <v>49</v>
      </c>
      <c r="P72" s="57" t="s">
        <v>49</v>
      </c>
      <c r="Q72" s="42" t="s">
        <v>49</v>
      </c>
      <c r="R72" s="57" t="s">
        <v>49</v>
      </c>
      <c r="S72" s="42" t="s">
        <v>49</v>
      </c>
      <c r="T72" s="57" t="s">
        <v>49</v>
      </c>
      <c r="U72" s="42" t="s">
        <v>49</v>
      </c>
      <c r="V72" s="57" t="s">
        <v>49</v>
      </c>
      <c r="W72" s="42" t="s">
        <v>49</v>
      </c>
      <c r="X72" s="57" t="s">
        <v>49</v>
      </c>
      <c r="Y72" s="42" t="s">
        <v>49</v>
      </c>
      <c r="Z72" s="57" t="s">
        <v>49</v>
      </c>
      <c r="AA72" s="42" t="s">
        <v>49</v>
      </c>
      <c r="AB72" s="57" t="s">
        <v>49</v>
      </c>
      <c r="AC72" s="42" t="s">
        <v>49</v>
      </c>
      <c r="AD72" s="57" t="s">
        <v>49</v>
      </c>
      <c r="AE72" s="42" t="s">
        <v>49</v>
      </c>
      <c r="AF72" s="57" t="s">
        <v>49</v>
      </c>
      <c r="AG72" s="42" t="s">
        <v>49</v>
      </c>
      <c r="AH72" s="57" t="s">
        <v>49</v>
      </c>
      <c r="AI72" s="42" t="s">
        <v>49</v>
      </c>
      <c r="AJ72" s="57" t="s">
        <v>49</v>
      </c>
      <c r="AK72" s="42" t="s">
        <v>49</v>
      </c>
      <c r="AL72" s="57" t="s">
        <v>49</v>
      </c>
      <c r="AM72" s="42" t="s">
        <v>49</v>
      </c>
      <c r="AN72" s="57" t="s">
        <v>49</v>
      </c>
      <c r="AO72" s="42" t="s">
        <v>49</v>
      </c>
      <c r="AP72" s="57" t="s">
        <v>49</v>
      </c>
      <c r="AQ72" s="42" t="s">
        <v>49</v>
      </c>
      <c r="AR72" s="57" t="s">
        <v>49</v>
      </c>
      <c r="AS72" s="42" t="s">
        <v>49</v>
      </c>
      <c r="AT72" s="57" t="s">
        <v>49</v>
      </c>
      <c r="AU72" s="42" t="s">
        <v>50</v>
      </c>
      <c r="AV72" s="57" t="s">
        <v>60</v>
      </c>
      <c r="AW72" s="42" t="s">
        <v>49</v>
      </c>
      <c r="AX72" s="57" t="s">
        <v>49</v>
      </c>
      <c r="AY72" s="42" t="s">
        <v>49</v>
      </c>
      <c r="AZ72" s="57" t="s">
        <v>49</v>
      </c>
      <c r="BA72" s="42" t="s">
        <v>49</v>
      </c>
      <c r="BB72" s="57" t="s">
        <v>49</v>
      </c>
      <c r="BC72" s="42" t="s">
        <v>49</v>
      </c>
      <c r="BD72" s="57" t="s">
        <v>49</v>
      </c>
      <c r="BE72" s="42" t="s">
        <v>49</v>
      </c>
      <c r="BF72" s="57" t="s">
        <v>49</v>
      </c>
      <c r="BG72" s="42" t="s">
        <v>49</v>
      </c>
      <c r="BH72" s="57" t="s">
        <v>49</v>
      </c>
      <c r="BI72" s="58"/>
    </row>
    <row r="73" spans="2:61" ht="33" customHeight="1" x14ac:dyDescent="0.2">
      <c r="B73" s="53" t="s">
        <v>171</v>
      </c>
      <c r="C73" s="54" t="s">
        <v>172</v>
      </c>
      <c r="D73" s="55" t="s">
        <v>48</v>
      </c>
      <c r="E73" s="42" t="s">
        <v>65</v>
      </c>
      <c r="F73" s="56" t="s">
        <v>56</v>
      </c>
      <c r="G73" s="42" t="s">
        <v>49</v>
      </c>
      <c r="H73" s="56" t="s">
        <v>49</v>
      </c>
      <c r="I73" s="42" t="s">
        <v>49</v>
      </c>
      <c r="J73" s="56" t="s">
        <v>49</v>
      </c>
      <c r="K73" s="42" t="s">
        <v>49</v>
      </c>
      <c r="L73" s="56" t="s">
        <v>49</v>
      </c>
      <c r="M73" s="42" t="s">
        <v>50</v>
      </c>
      <c r="N73" s="57" t="s">
        <v>60</v>
      </c>
      <c r="O73" s="42" t="s">
        <v>49</v>
      </c>
      <c r="P73" s="57" t="s">
        <v>49</v>
      </c>
      <c r="Q73" s="42" t="s">
        <v>49</v>
      </c>
      <c r="R73" s="57" t="s">
        <v>49</v>
      </c>
      <c r="S73" s="42" t="s">
        <v>49</v>
      </c>
      <c r="T73" s="57" t="s">
        <v>49</v>
      </c>
      <c r="U73" s="42" t="s">
        <v>49</v>
      </c>
      <c r="V73" s="57" t="s">
        <v>49</v>
      </c>
      <c r="W73" s="42" t="s">
        <v>49</v>
      </c>
      <c r="X73" s="57" t="s">
        <v>49</v>
      </c>
      <c r="Y73" s="42" t="s">
        <v>68</v>
      </c>
      <c r="Z73" s="57" t="s">
        <v>56</v>
      </c>
      <c r="AA73" s="42" t="s">
        <v>49</v>
      </c>
      <c r="AB73" s="57" t="s">
        <v>49</v>
      </c>
      <c r="AC73" s="42" t="s">
        <v>57</v>
      </c>
      <c r="AD73" s="57" t="s">
        <v>51</v>
      </c>
      <c r="AE73" s="42" t="s">
        <v>49</v>
      </c>
      <c r="AF73" s="57" t="s">
        <v>49</v>
      </c>
      <c r="AG73" s="42" t="s">
        <v>49</v>
      </c>
      <c r="AH73" s="57" t="s">
        <v>49</v>
      </c>
      <c r="AI73" s="42" t="s">
        <v>49</v>
      </c>
      <c r="AJ73" s="57" t="s">
        <v>49</v>
      </c>
      <c r="AK73" s="42" t="s">
        <v>55</v>
      </c>
      <c r="AL73" s="57" t="s">
        <v>51</v>
      </c>
      <c r="AM73" s="42" t="s">
        <v>49</v>
      </c>
      <c r="AN73" s="57" t="s">
        <v>49</v>
      </c>
      <c r="AO73" s="42" t="s">
        <v>49</v>
      </c>
      <c r="AP73" s="57" t="s">
        <v>49</v>
      </c>
      <c r="AQ73" s="42" t="s">
        <v>49</v>
      </c>
      <c r="AR73" s="57" t="s">
        <v>49</v>
      </c>
      <c r="AS73" s="42" t="s">
        <v>49</v>
      </c>
      <c r="AT73" s="57" t="s">
        <v>49</v>
      </c>
      <c r="AU73" s="42" t="s">
        <v>49</v>
      </c>
      <c r="AV73" s="57" t="s">
        <v>49</v>
      </c>
      <c r="AW73" s="42" t="s">
        <v>49</v>
      </c>
      <c r="AX73" s="57" t="s">
        <v>49</v>
      </c>
      <c r="AY73" s="42" t="s">
        <v>49</v>
      </c>
      <c r="AZ73" s="57" t="s">
        <v>49</v>
      </c>
      <c r="BA73" s="42" t="s">
        <v>49</v>
      </c>
      <c r="BB73" s="57" t="s">
        <v>49</v>
      </c>
      <c r="BC73" s="42" t="s">
        <v>49</v>
      </c>
      <c r="BD73" s="57" t="s">
        <v>49</v>
      </c>
      <c r="BE73" s="42" t="s">
        <v>49</v>
      </c>
      <c r="BF73" s="57" t="s">
        <v>49</v>
      </c>
      <c r="BG73" s="42" t="s">
        <v>49</v>
      </c>
      <c r="BH73" s="57" t="s">
        <v>49</v>
      </c>
      <c r="BI73" s="58"/>
    </row>
    <row r="74" spans="2:61" ht="33" customHeight="1" x14ac:dyDescent="0.2">
      <c r="B74" s="53" t="s">
        <v>173</v>
      </c>
      <c r="C74" s="54" t="s">
        <v>174</v>
      </c>
      <c r="D74" s="55" t="s">
        <v>48</v>
      </c>
      <c r="E74" s="42" t="s">
        <v>49</v>
      </c>
      <c r="F74" s="56" t="s">
        <v>49</v>
      </c>
      <c r="G74" s="42" t="s">
        <v>49</v>
      </c>
      <c r="H74" s="56" t="s">
        <v>49</v>
      </c>
      <c r="I74" s="42" t="s">
        <v>49</v>
      </c>
      <c r="J74" s="56" t="s">
        <v>49</v>
      </c>
      <c r="K74" s="42" t="s">
        <v>49</v>
      </c>
      <c r="L74" s="56" t="s">
        <v>49</v>
      </c>
      <c r="M74" s="42" t="s">
        <v>49</v>
      </c>
      <c r="N74" s="57" t="s">
        <v>49</v>
      </c>
      <c r="O74" s="42" t="s">
        <v>49</v>
      </c>
      <c r="P74" s="57" t="s">
        <v>49</v>
      </c>
      <c r="Q74" s="42" t="s">
        <v>49</v>
      </c>
      <c r="R74" s="57" t="s">
        <v>49</v>
      </c>
      <c r="S74" s="42" t="s">
        <v>49</v>
      </c>
      <c r="T74" s="57" t="s">
        <v>49</v>
      </c>
      <c r="U74" s="42" t="s">
        <v>55</v>
      </c>
      <c r="V74" s="57" t="s">
        <v>60</v>
      </c>
      <c r="W74" s="42" t="s">
        <v>49</v>
      </c>
      <c r="X74" s="57" t="s">
        <v>49</v>
      </c>
      <c r="Y74" s="42" t="s">
        <v>49</v>
      </c>
      <c r="Z74" s="57" t="s">
        <v>49</v>
      </c>
      <c r="AA74" s="42" t="s">
        <v>49</v>
      </c>
      <c r="AB74" s="57" t="s">
        <v>49</v>
      </c>
      <c r="AC74" s="42" t="s">
        <v>49</v>
      </c>
      <c r="AD74" s="57" t="s">
        <v>49</v>
      </c>
      <c r="AE74" s="42" t="s">
        <v>49</v>
      </c>
      <c r="AF74" s="57" t="s">
        <v>49</v>
      </c>
      <c r="AG74" s="42" t="s">
        <v>49</v>
      </c>
      <c r="AH74" s="57" t="s">
        <v>49</v>
      </c>
      <c r="AI74" s="42" t="s">
        <v>49</v>
      </c>
      <c r="AJ74" s="57" t="s">
        <v>49</v>
      </c>
      <c r="AK74" s="42" t="s">
        <v>49</v>
      </c>
      <c r="AL74" s="57" t="s">
        <v>49</v>
      </c>
      <c r="AM74" s="42" t="s">
        <v>49</v>
      </c>
      <c r="AN74" s="57" t="s">
        <v>49</v>
      </c>
      <c r="AO74" s="42" t="s">
        <v>49</v>
      </c>
      <c r="AP74" s="57" t="s">
        <v>49</v>
      </c>
      <c r="AQ74" s="42" t="s">
        <v>50</v>
      </c>
      <c r="AR74" s="57" t="s">
        <v>60</v>
      </c>
      <c r="AS74" s="42" t="s">
        <v>49</v>
      </c>
      <c r="AT74" s="57" t="s">
        <v>49</v>
      </c>
      <c r="AU74" s="42" t="s">
        <v>49</v>
      </c>
      <c r="AV74" s="57" t="s">
        <v>49</v>
      </c>
      <c r="AW74" s="42" t="s">
        <v>49</v>
      </c>
      <c r="AX74" s="57" t="s">
        <v>49</v>
      </c>
      <c r="AY74" s="42" t="s">
        <v>49</v>
      </c>
      <c r="AZ74" s="57" t="s">
        <v>49</v>
      </c>
      <c r="BA74" s="42" t="s">
        <v>49</v>
      </c>
      <c r="BB74" s="57" t="s">
        <v>49</v>
      </c>
      <c r="BC74" s="42" t="s">
        <v>57</v>
      </c>
      <c r="BD74" s="57" t="s">
        <v>60</v>
      </c>
      <c r="BE74" s="42" t="s">
        <v>49</v>
      </c>
      <c r="BF74" s="57" t="s">
        <v>49</v>
      </c>
      <c r="BG74" s="42" t="s">
        <v>49</v>
      </c>
      <c r="BH74" s="57" t="s">
        <v>49</v>
      </c>
      <c r="BI74" s="58"/>
    </row>
    <row r="75" spans="2:61" ht="33" customHeight="1" x14ac:dyDescent="0.2">
      <c r="B75" s="53" t="s">
        <v>175</v>
      </c>
      <c r="C75" s="54" t="s">
        <v>176</v>
      </c>
      <c r="D75" s="55" t="s">
        <v>48</v>
      </c>
      <c r="E75" s="42" t="s">
        <v>49</v>
      </c>
      <c r="F75" s="56" t="s">
        <v>49</v>
      </c>
      <c r="G75" s="42" t="s">
        <v>49</v>
      </c>
      <c r="H75" s="56" t="s">
        <v>49</v>
      </c>
      <c r="I75" s="42" t="s">
        <v>49</v>
      </c>
      <c r="J75" s="56" t="s">
        <v>49</v>
      </c>
      <c r="K75" s="42" t="s">
        <v>49</v>
      </c>
      <c r="L75" s="56" t="s">
        <v>49</v>
      </c>
      <c r="M75" s="42" t="s">
        <v>49</v>
      </c>
      <c r="N75" s="57" t="s">
        <v>49</v>
      </c>
      <c r="O75" s="42" t="s">
        <v>49</v>
      </c>
      <c r="P75" s="57" t="s">
        <v>49</v>
      </c>
      <c r="Q75" s="42" t="s">
        <v>49</v>
      </c>
      <c r="R75" s="57" t="s">
        <v>49</v>
      </c>
      <c r="S75" s="42" t="s">
        <v>49</v>
      </c>
      <c r="T75" s="57" t="s">
        <v>49</v>
      </c>
      <c r="U75" s="42" t="s">
        <v>50</v>
      </c>
      <c r="V75" s="57" t="s">
        <v>60</v>
      </c>
      <c r="W75" s="42" t="s">
        <v>49</v>
      </c>
      <c r="X75" s="57" t="s">
        <v>49</v>
      </c>
      <c r="Y75" s="42" t="s">
        <v>49</v>
      </c>
      <c r="Z75" s="57" t="s">
        <v>49</v>
      </c>
      <c r="AA75" s="42" t="s">
        <v>49</v>
      </c>
      <c r="AB75" s="57" t="s">
        <v>49</v>
      </c>
      <c r="AC75" s="42" t="s">
        <v>49</v>
      </c>
      <c r="AD75" s="57" t="s">
        <v>49</v>
      </c>
      <c r="AE75" s="42" t="s">
        <v>49</v>
      </c>
      <c r="AF75" s="57" t="s">
        <v>49</v>
      </c>
      <c r="AG75" s="42" t="s">
        <v>49</v>
      </c>
      <c r="AH75" s="57" t="s">
        <v>49</v>
      </c>
      <c r="AI75" s="42" t="s">
        <v>49</v>
      </c>
      <c r="AJ75" s="57" t="s">
        <v>49</v>
      </c>
      <c r="AK75" s="42" t="s">
        <v>49</v>
      </c>
      <c r="AL75" s="57" t="s">
        <v>49</v>
      </c>
      <c r="AM75" s="42" t="s">
        <v>49</v>
      </c>
      <c r="AN75" s="57" t="s">
        <v>49</v>
      </c>
      <c r="AO75" s="42" t="s">
        <v>49</v>
      </c>
      <c r="AP75" s="57" t="s">
        <v>49</v>
      </c>
      <c r="AQ75" s="42" t="s">
        <v>49</v>
      </c>
      <c r="AR75" s="57" t="s">
        <v>49</v>
      </c>
      <c r="AS75" s="42" t="s">
        <v>49</v>
      </c>
      <c r="AT75" s="57" t="s">
        <v>49</v>
      </c>
      <c r="AU75" s="42" t="s">
        <v>49</v>
      </c>
      <c r="AV75" s="57" t="s">
        <v>49</v>
      </c>
      <c r="AW75" s="42" t="s">
        <v>49</v>
      </c>
      <c r="AX75" s="57" t="s">
        <v>49</v>
      </c>
      <c r="AY75" s="42" t="s">
        <v>49</v>
      </c>
      <c r="AZ75" s="57" t="s">
        <v>49</v>
      </c>
      <c r="BA75" s="42" t="s">
        <v>49</v>
      </c>
      <c r="BB75" s="57" t="s">
        <v>49</v>
      </c>
      <c r="BC75" s="42" t="s">
        <v>49</v>
      </c>
      <c r="BD75" s="57" t="s">
        <v>49</v>
      </c>
      <c r="BE75" s="42" t="s">
        <v>49</v>
      </c>
      <c r="BF75" s="57" t="s">
        <v>49</v>
      </c>
      <c r="BG75" s="42" t="s">
        <v>49</v>
      </c>
      <c r="BH75" s="57" t="s">
        <v>49</v>
      </c>
      <c r="BI75" s="58"/>
    </row>
    <row r="76" spans="2:61" ht="33" customHeight="1" x14ac:dyDescent="0.2">
      <c r="B76" s="53" t="s">
        <v>177</v>
      </c>
      <c r="C76" s="54" t="s">
        <v>178</v>
      </c>
      <c r="D76" s="55" t="s">
        <v>48</v>
      </c>
      <c r="E76" s="42" t="s">
        <v>49</v>
      </c>
      <c r="F76" s="56" t="s">
        <v>49</v>
      </c>
      <c r="G76" s="42" t="s">
        <v>49</v>
      </c>
      <c r="H76" s="56" t="s">
        <v>49</v>
      </c>
      <c r="I76" s="42" t="s">
        <v>49</v>
      </c>
      <c r="J76" s="56" t="s">
        <v>49</v>
      </c>
      <c r="K76" s="42" t="s">
        <v>49</v>
      </c>
      <c r="L76" s="56" t="s">
        <v>49</v>
      </c>
      <c r="M76" s="42" t="s">
        <v>49</v>
      </c>
      <c r="N76" s="57" t="s">
        <v>49</v>
      </c>
      <c r="O76" s="42" t="s">
        <v>49</v>
      </c>
      <c r="P76" s="57" t="s">
        <v>49</v>
      </c>
      <c r="Q76" s="42" t="s">
        <v>49</v>
      </c>
      <c r="R76" s="57" t="s">
        <v>49</v>
      </c>
      <c r="S76" s="42" t="s">
        <v>49</v>
      </c>
      <c r="T76" s="57" t="s">
        <v>49</v>
      </c>
      <c r="U76" s="42" t="s">
        <v>49</v>
      </c>
      <c r="V76" s="57" t="s">
        <v>49</v>
      </c>
      <c r="W76" s="42" t="s">
        <v>49</v>
      </c>
      <c r="X76" s="57" t="s">
        <v>49</v>
      </c>
      <c r="Y76" s="42" t="s">
        <v>50</v>
      </c>
      <c r="Z76" s="57" t="s">
        <v>60</v>
      </c>
      <c r="AA76" s="42" t="s">
        <v>49</v>
      </c>
      <c r="AB76" s="57" t="s">
        <v>49</v>
      </c>
      <c r="AC76" s="42" t="s">
        <v>49</v>
      </c>
      <c r="AD76" s="57" t="s">
        <v>49</v>
      </c>
      <c r="AE76" s="42" t="s">
        <v>49</v>
      </c>
      <c r="AF76" s="57" t="s">
        <v>49</v>
      </c>
      <c r="AG76" s="42" t="s">
        <v>49</v>
      </c>
      <c r="AH76" s="57" t="s">
        <v>49</v>
      </c>
      <c r="AI76" s="42" t="s">
        <v>49</v>
      </c>
      <c r="AJ76" s="57" t="s">
        <v>49</v>
      </c>
      <c r="AK76" s="42" t="s">
        <v>49</v>
      </c>
      <c r="AL76" s="57" t="s">
        <v>49</v>
      </c>
      <c r="AM76" s="42" t="s">
        <v>49</v>
      </c>
      <c r="AN76" s="57" t="s">
        <v>49</v>
      </c>
      <c r="AO76" s="42" t="s">
        <v>49</v>
      </c>
      <c r="AP76" s="57" t="s">
        <v>49</v>
      </c>
      <c r="AQ76" s="42" t="s">
        <v>55</v>
      </c>
      <c r="AR76" s="57" t="s">
        <v>60</v>
      </c>
      <c r="AS76" s="42" t="s">
        <v>49</v>
      </c>
      <c r="AT76" s="57" t="s">
        <v>49</v>
      </c>
      <c r="AU76" s="42" t="s">
        <v>49</v>
      </c>
      <c r="AV76" s="57" t="s">
        <v>49</v>
      </c>
      <c r="AW76" s="42" t="s">
        <v>49</v>
      </c>
      <c r="AX76" s="57" t="s">
        <v>49</v>
      </c>
      <c r="AY76" s="42" t="s">
        <v>49</v>
      </c>
      <c r="AZ76" s="57" t="s">
        <v>49</v>
      </c>
      <c r="BA76" s="42" t="s">
        <v>49</v>
      </c>
      <c r="BB76" s="57" t="s">
        <v>49</v>
      </c>
      <c r="BC76" s="42" t="s">
        <v>49</v>
      </c>
      <c r="BD76" s="57" t="s">
        <v>49</v>
      </c>
      <c r="BE76" s="42" t="s">
        <v>49</v>
      </c>
      <c r="BF76" s="57" t="s">
        <v>49</v>
      </c>
      <c r="BG76" s="42" t="s">
        <v>49</v>
      </c>
      <c r="BH76" s="57" t="s">
        <v>49</v>
      </c>
      <c r="BI76" s="58"/>
    </row>
    <row r="77" spans="2:61" ht="33" customHeight="1" x14ac:dyDescent="0.2">
      <c r="B77" s="53" t="s">
        <v>179</v>
      </c>
      <c r="C77" s="54" t="s">
        <v>180</v>
      </c>
      <c r="D77" s="55" t="s">
        <v>48</v>
      </c>
      <c r="E77" s="42" t="s">
        <v>49</v>
      </c>
      <c r="F77" s="56" t="s">
        <v>49</v>
      </c>
      <c r="G77" s="42" t="s">
        <v>49</v>
      </c>
      <c r="H77" s="56" t="s">
        <v>49</v>
      </c>
      <c r="I77" s="42" t="s">
        <v>49</v>
      </c>
      <c r="J77" s="56" t="s">
        <v>49</v>
      </c>
      <c r="K77" s="42" t="s">
        <v>49</v>
      </c>
      <c r="L77" s="56" t="s">
        <v>49</v>
      </c>
      <c r="M77" s="42" t="s">
        <v>49</v>
      </c>
      <c r="N77" s="57" t="s">
        <v>49</v>
      </c>
      <c r="O77" s="42" t="s">
        <v>49</v>
      </c>
      <c r="P77" s="57" t="s">
        <v>49</v>
      </c>
      <c r="Q77" s="42" t="s">
        <v>49</v>
      </c>
      <c r="R77" s="57" t="s">
        <v>49</v>
      </c>
      <c r="S77" s="42" t="s">
        <v>49</v>
      </c>
      <c r="T77" s="57" t="s">
        <v>49</v>
      </c>
      <c r="U77" s="42" t="s">
        <v>49</v>
      </c>
      <c r="V77" s="57" t="s">
        <v>49</v>
      </c>
      <c r="W77" s="42" t="s">
        <v>49</v>
      </c>
      <c r="X77" s="57" t="s">
        <v>49</v>
      </c>
      <c r="Y77" s="42" t="s">
        <v>49</v>
      </c>
      <c r="Z77" s="57" t="s">
        <v>49</v>
      </c>
      <c r="AA77" s="42" t="s">
        <v>49</v>
      </c>
      <c r="AB77" s="57" t="s">
        <v>49</v>
      </c>
      <c r="AC77" s="42" t="s">
        <v>49</v>
      </c>
      <c r="AD77" s="57" t="s">
        <v>49</v>
      </c>
      <c r="AE77" s="42" t="s">
        <v>49</v>
      </c>
      <c r="AF77" s="57" t="s">
        <v>49</v>
      </c>
      <c r="AG77" s="42" t="s">
        <v>49</v>
      </c>
      <c r="AH77" s="57" t="s">
        <v>49</v>
      </c>
      <c r="AI77" s="42" t="s">
        <v>49</v>
      </c>
      <c r="AJ77" s="57" t="s">
        <v>49</v>
      </c>
      <c r="AK77" s="42" t="s">
        <v>50</v>
      </c>
      <c r="AL77" s="57" t="s">
        <v>60</v>
      </c>
      <c r="AM77" s="42" t="s">
        <v>55</v>
      </c>
      <c r="AN77" s="57" t="s">
        <v>60</v>
      </c>
      <c r="AO77" s="42" t="s">
        <v>49</v>
      </c>
      <c r="AP77" s="57" t="s">
        <v>49</v>
      </c>
      <c r="AQ77" s="42" t="s">
        <v>49</v>
      </c>
      <c r="AR77" s="57" t="s">
        <v>49</v>
      </c>
      <c r="AS77" s="42" t="s">
        <v>49</v>
      </c>
      <c r="AT77" s="57" t="s">
        <v>49</v>
      </c>
      <c r="AU77" s="42" t="s">
        <v>49</v>
      </c>
      <c r="AV77" s="57" t="s">
        <v>49</v>
      </c>
      <c r="AW77" s="42" t="s">
        <v>49</v>
      </c>
      <c r="AX77" s="57" t="s">
        <v>49</v>
      </c>
      <c r="AY77" s="42" t="s">
        <v>49</v>
      </c>
      <c r="AZ77" s="57" t="s">
        <v>49</v>
      </c>
      <c r="BA77" s="42" t="s">
        <v>49</v>
      </c>
      <c r="BB77" s="57" t="s">
        <v>49</v>
      </c>
      <c r="BC77" s="42" t="s">
        <v>49</v>
      </c>
      <c r="BD77" s="57" t="s">
        <v>49</v>
      </c>
      <c r="BE77" s="42" t="s">
        <v>49</v>
      </c>
      <c r="BF77" s="57" t="s">
        <v>49</v>
      </c>
      <c r="BG77" s="42" t="s">
        <v>49</v>
      </c>
      <c r="BH77" s="57" t="s">
        <v>49</v>
      </c>
      <c r="BI77" s="58"/>
    </row>
    <row r="78" spans="2:61" ht="33" customHeight="1" x14ac:dyDescent="0.2">
      <c r="B78" s="53" t="s">
        <v>181</v>
      </c>
      <c r="C78" s="54" t="s">
        <v>182</v>
      </c>
      <c r="D78" s="55" t="s">
        <v>48</v>
      </c>
      <c r="E78" s="42" t="s">
        <v>49</v>
      </c>
      <c r="F78" s="56" t="s">
        <v>49</v>
      </c>
      <c r="G78" s="42" t="s">
        <v>49</v>
      </c>
      <c r="H78" s="56" t="s">
        <v>49</v>
      </c>
      <c r="I78" s="42" t="s">
        <v>49</v>
      </c>
      <c r="J78" s="56" t="s">
        <v>49</v>
      </c>
      <c r="K78" s="42" t="s">
        <v>49</v>
      </c>
      <c r="L78" s="56" t="s">
        <v>49</v>
      </c>
      <c r="M78" s="42" t="s">
        <v>49</v>
      </c>
      <c r="N78" s="57" t="s">
        <v>49</v>
      </c>
      <c r="O78" s="42" t="s">
        <v>49</v>
      </c>
      <c r="P78" s="57" t="s">
        <v>49</v>
      </c>
      <c r="Q78" s="42" t="s">
        <v>49</v>
      </c>
      <c r="R78" s="57" t="s">
        <v>49</v>
      </c>
      <c r="S78" s="42" t="s">
        <v>49</v>
      </c>
      <c r="T78" s="57" t="s">
        <v>49</v>
      </c>
      <c r="U78" s="42" t="s">
        <v>49</v>
      </c>
      <c r="V78" s="57" t="s">
        <v>49</v>
      </c>
      <c r="W78" s="42" t="s">
        <v>49</v>
      </c>
      <c r="X78" s="57" t="s">
        <v>49</v>
      </c>
      <c r="Y78" s="42" t="s">
        <v>50</v>
      </c>
      <c r="Z78" s="57" t="s">
        <v>60</v>
      </c>
      <c r="AA78" s="42" t="s">
        <v>49</v>
      </c>
      <c r="AB78" s="57" t="s">
        <v>49</v>
      </c>
      <c r="AC78" s="42" t="s">
        <v>49</v>
      </c>
      <c r="AD78" s="57" t="s">
        <v>49</v>
      </c>
      <c r="AE78" s="42" t="s">
        <v>49</v>
      </c>
      <c r="AF78" s="57" t="s">
        <v>49</v>
      </c>
      <c r="AG78" s="42" t="s">
        <v>49</v>
      </c>
      <c r="AH78" s="57" t="s">
        <v>49</v>
      </c>
      <c r="AI78" s="42" t="s">
        <v>49</v>
      </c>
      <c r="AJ78" s="57" t="s">
        <v>49</v>
      </c>
      <c r="AK78" s="42" t="s">
        <v>49</v>
      </c>
      <c r="AL78" s="57" t="s">
        <v>49</v>
      </c>
      <c r="AM78" s="42" t="s">
        <v>49</v>
      </c>
      <c r="AN78" s="57" t="s">
        <v>49</v>
      </c>
      <c r="AO78" s="42" t="s">
        <v>49</v>
      </c>
      <c r="AP78" s="57" t="s">
        <v>49</v>
      </c>
      <c r="AQ78" s="42" t="s">
        <v>55</v>
      </c>
      <c r="AR78" s="57" t="s">
        <v>60</v>
      </c>
      <c r="AS78" s="42" t="s">
        <v>49</v>
      </c>
      <c r="AT78" s="57" t="s">
        <v>49</v>
      </c>
      <c r="AU78" s="42" t="s">
        <v>49</v>
      </c>
      <c r="AV78" s="57" t="s">
        <v>49</v>
      </c>
      <c r="AW78" s="42" t="s">
        <v>49</v>
      </c>
      <c r="AX78" s="57" t="s">
        <v>49</v>
      </c>
      <c r="AY78" s="42" t="s">
        <v>49</v>
      </c>
      <c r="AZ78" s="57" t="s">
        <v>49</v>
      </c>
      <c r="BA78" s="42" t="s">
        <v>49</v>
      </c>
      <c r="BB78" s="57" t="s">
        <v>49</v>
      </c>
      <c r="BC78" s="42" t="s">
        <v>49</v>
      </c>
      <c r="BD78" s="57" t="s">
        <v>49</v>
      </c>
      <c r="BE78" s="42" t="s">
        <v>49</v>
      </c>
      <c r="BF78" s="57" t="s">
        <v>49</v>
      </c>
      <c r="BG78" s="42" t="s">
        <v>49</v>
      </c>
      <c r="BH78" s="57" t="s">
        <v>49</v>
      </c>
      <c r="BI78" s="58"/>
    </row>
    <row r="79" spans="2:61" ht="33" customHeight="1" x14ac:dyDescent="0.2">
      <c r="B79" s="53" t="s">
        <v>183</v>
      </c>
      <c r="C79" s="54" t="s">
        <v>184</v>
      </c>
      <c r="D79" s="55" t="s">
        <v>48</v>
      </c>
      <c r="E79" s="42" t="s">
        <v>55</v>
      </c>
      <c r="F79" s="56" t="s">
        <v>60</v>
      </c>
      <c r="G79" s="42" t="s">
        <v>49</v>
      </c>
      <c r="H79" s="56" t="s">
        <v>49</v>
      </c>
      <c r="I79" s="42" t="s">
        <v>49</v>
      </c>
      <c r="J79" s="56" t="s">
        <v>49</v>
      </c>
      <c r="K79" s="42" t="s">
        <v>49</v>
      </c>
      <c r="L79" s="56" t="s">
        <v>49</v>
      </c>
      <c r="M79" s="42" t="s">
        <v>49</v>
      </c>
      <c r="N79" s="57" t="s">
        <v>49</v>
      </c>
      <c r="O79" s="42" t="s">
        <v>49</v>
      </c>
      <c r="P79" s="57" t="s">
        <v>49</v>
      </c>
      <c r="Q79" s="42" t="s">
        <v>49</v>
      </c>
      <c r="R79" s="57" t="s">
        <v>49</v>
      </c>
      <c r="S79" s="42" t="s">
        <v>49</v>
      </c>
      <c r="T79" s="57" t="s">
        <v>49</v>
      </c>
      <c r="U79" s="42" t="s">
        <v>50</v>
      </c>
      <c r="V79" s="57" t="s">
        <v>60</v>
      </c>
      <c r="W79" s="42" t="s">
        <v>49</v>
      </c>
      <c r="X79" s="57" t="s">
        <v>49</v>
      </c>
      <c r="Y79" s="42" t="s">
        <v>49</v>
      </c>
      <c r="Z79" s="57" t="s">
        <v>49</v>
      </c>
      <c r="AA79" s="42" t="s">
        <v>49</v>
      </c>
      <c r="AB79" s="57" t="s">
        <v>49</v>
      </c>
      <c r="AC79" s="42" t="s">
        <v>49</v>
      </c>
      <c r="AD79" s="57" t="s">
        <v>49</v>
      </c>
      <c r="AE79" s="42" t="s">
        <v>49</v>
      </c>
      <c r="AF79" s="57" t="s">
        <v>49</v>
      </c>
      <c r="AG79" s="42" t="s">
        <v>49</v>
      </c>
      <c r="AH79" s="57" t="s">
        <v>49</v>
      </c>
      <c r="AI79" s="42" t="s">
        <v>49</v>
      </c>
      <c r="AJ79" s="57" t="s">
        <v>49</v>
      </c>
      <c r="AK79" s="42" t="s">
        <v>49</v>
      </c>
      <c r="AL79" s="57" t="s">
        <v>49</v>
      </c>
      <c r="AM79" s="42" t="s">
        <v>57</v>
      </c>
      <c r="AN79" s="57" t="s">
        <v>60</v>
      </c>
      <c r="AO79" s="42" t="s">
        <v>49</v>
      </c>
      <c r="AP79" s="57" t="s">
        <v>49</v>
      </c>
      <c r="AQ79" s="42" t="s">
        <v>49</v>
      </c>
      <c r="AR79" s="57" t="s">
        <v>49</v>
      </c>
      <c r="AS79" s="42" t="s">
        <v>49</v>
      </c>
      <c r="AT79" s="57" t="s">
        <v>49</v>
      </c>
      <c r="AU79" s="42" t="s">
        <v>49</v>
      </c>
      <c r="AV79" s="57" t="s">
        <v>49</v>
      </c>
      <c r="AW79" s="42" t="s">
        <v>49</v>
      </c>
      <c r="AX79" s="57" t="s">
        <v>49</v>
      </c>
      <c r="AY79" s="42" t="s">
        <v>49</v>
      </c>
      <c r="AZ79" s="57" t="s">
        <v>49</v>
      </c>
      <c r="BA79" s="42" t="s">
        <v>49</v>
      </c>
      <c r="BB79" s="57" t="s">
        <v>49</v>
      </c>
      <c r="BC79" s="42" t="s">
        <v>49</v>
      </c>
      <c r="BD79" s="57" t="s">
        <v>49</v>
      </c>
      <c r="BE79" s="42" t="s">
        <v>49</v>
      </c>
      <c r="BF79" s="57" t="s">
        <v>49</v>
      </c>
      <c r="BG79" s="42" t="s">
        <v>49</v>
      </c>
      <c r="BH79" s="57" t="s">
        <v>49</v>
      </c>
      <c r="BI79" s="58"/>
    </row>
    <row r="80" spans="2:61" ht="33" customHeight="1" x14ac:dyDescent="0.2">
      <c r="B80" s="53" t="s">
        <v>185</v>
      </c>
      <c r="C80" s="54" t="s">
        <v>186</v>
      </c>
      <c r="D80" s="55" t="s">
        <v>48</v>
      </c>
      <c r="E80" s="42" t="s">
        <v>49</v>
      </c>
      <c r="F80" s="56" t="s">
        <v>49</v>
      </c>
      <c r="G80" s="42" t="s">
        <v>49</v>
      </c>
      <c r="H80" s="56" t="s">
        <v>49</v>
      </c>
      <c r="I80" s="42" t="s">
        <v>49</v>
      </c>
      <c r="J80" s="56" t="s">
        <v>49</v>
      </c>
      <c r="K80" s="42" t="s">
        <v>49</v>
      </c>
      <c r="L80" s="56" t="s">
        <v>49</v>
      </c>
      <c r="M80" s="42" t="s">
        <v>49</v>
      </c>
      <c r="N80" s="57" t="s">
        <v>49</v>
      </c>
      <c r="O80" s="42" t="s">
        <v>49</v>
      </c>
      <c r="P80" s="57" t="s">
        <v>49</v>
      </c>
      <c r="Q80" s="42" t="s">
        <v>49</v>
      </c>
      <c r="R80" s="57" t="s">
        <v>49</v>
      </c>
      <c r="S80" s="42" t="s">
        <v>49</v>
      </c>
      <c r="T80" s="57" t="s">
        <v>49</v>
      </c>
      <c r="U80" s="42" t="s">
        <v>49</v>
      </c>
      <c r="V80" s="57" t="s">
        <v>49</v>
      </c>
      <c r="W80" s="42" t="s">
        <v>49</v>
      </c>
      <c r="X80" s="57" t="s">
        <v>49</v>
      </c>
      <c r="Y80" s="42" t="s">
        <v>50</v>
      </c>
      <c r="Z80" s="57" t="s">
        <v>60</v>
      </c>
      <c r="AA80" s="42" t="s">
        <v>49</v>
      </c>
      <c r="AB80" s="57" t="s">
        <v>49</v>
      </c>
      <c r="AC80" s="42" t="s">
        <v>49</v>
      </c>
      <c r="AD80" s="57" t="s">
        <v>49</v>
      </c>
      <c r="AE80" s="42" t="s">
        <v>49</v>
      </c>
      <c r="AF80" s="57" t="s">
        <v>49</v>
      </c>
      <c r="AG80" s="42" t="s">
        <v>49</v>
      </c>
      <c r="AH80" s="57" t="s">
        <v>49</v>
      </c>
      <c r="AI80" s="42" t="s">
        <v>49</v>
      </c>
      <c r="AJ80" s="57" t="s">
        <v>49</v>
      </c>
      <c r="AK80" s="42" t="s">
        <v>49</v>
      </c>
      <c r="AL80" s="57" t="s">
        <v>49</v>
      </c>
      <c r="AM80" s="42" t="s">
        <v>49</v>
      </c>
      <c r="AN80" s="57" t="s">
        <v>49</v>
      </c>
      <c r="AO80" s="42" t="s">
        <v>49</v>
      </c>
      <c r="AP80" s="57" t="s">
        <v>49</v>
      </c>
      <c r="AQ80" s="42" t="s">
        <v>49</v>
      </c>
      <c r="AR80" s="57" t="s">
        <v>49</v>
      </c>
      <c r="AS80" s="42" t="s">
        <v>49</v>
      </c>
      <c r="AT80" s="57" t="s">
        <v>49</v>
      </c>
      <c r="AU80" s="42" t="s">
        <v>49</v>
      </c>
      <c r="AV80" s="57" t="s">
        <v>49</v>
      </c>
      <c r="AW80" s="42" t="s">
        <v>49</v>
      </c>
      <c r="AX80" s="57" t="s">
        <v>49</v>
      </c>
      <c r="AY80" s="42" t="s">
        <v>49</v>
      </c>
      <c r="AZ80" s="57" t="s">
        <v>49</v>
      </c>
      <c r="BA80" s="42" t="s">
        <v>49</v>
      </c>
      <c r="BB80" s="57" t="s">
        <v>49</v>
      </c>
      <c r="BC80" s="42" t="s">
        <v>49</v>
      </c>
      <c r="BD80" s="57" t="s">
        <v>49</v>
      </c>
      <c r="BE80" s="42" t="s">
        <v>49</v>
      </c>
      <c r="BF80" s="57" t="s">
        <v>49</v>
      </c>
      <c r="BG80" s="42" t="s">
        <v>49</v>
      </c>
      <c r="BH80" s="57" t="s">
        <v>49</v>
      </c>
      <c r="BI80" s="58"/>
    </row>
    <row r="81" spans="2:61" ht="33" customHeight="1" x14ac:dyDescent="0.2">
      <c r="B81" s="53" t="s">
        <v>187</v>
      </c>
      <c r="C81" s="54" t="s">
        <v>188</v>
      </c>
      <c r="D81" s="55" t="s">
        <v>48</v>
      </c>
      <c r="E81" s="42" t="s">
        <v>49</v>
      </c>
      <c r="F81" s="56" t="s">
        <v>49</v>
      </c>
      <c r="G81" s="42" t="s">
        <v>49</v>
      </c>
      <c r="H81" s="56" t="s">
        <v>49</v>
      </c>
      <c r="I81" s="42" t="s">
        <v>49</v>
      </c>
      <c r="J81" s="56" t="s">
        <v>49</v>
      </c>
      <c r="K81" s="42" t="s">
        <v>49</v>
      </c>
      <c r="L81" s="56" t="s">
        <v>49</v>
      </c>
      <c r="M81" s="42" t="s">
        <v>49</v>
      </c>
      <c r="N81" s="57" t="s">
        <v>49</v>
      </c>
      <c r="O81" s="42" t="s">
        <v>49</v>
      </c>
      <c r="P81" s="57" t="s">
        <v>49</v>
      </c>
      <c r="Q81" s="42" t="s">
        <v>49</v>
      </c>
      <c r="R81" s="57" t="s">
        <v>49</v>
      </c>
      <c r="S81" s="42" t="s">
        <v>55</v>
      </c>
      <c r="T81" s="57" t="s">
        <v>56</v>
      </c>
      <c r="U81" s="42" t="s">
        <v>49</v>
      </c>
      <c r="V81" s="57" t="s">
        <v>49</v>
      </c>
      <c r="W81" s="42" t="s">
        <v>49</v>
      </c>
      <c r="X81" s="57" t="s">
        <v>49</v>
      </c>
      <c r="Y81" s="42" t="s">
        <v>49</v>
      </c>
      <c r="Z81" s="57" t="s">
        <v>49</v>
      </c>
      <c r="AA81" s="42" t="s">
        <v>49</v>
      </c>
      <c r="AB81" s="57" t="s">
        <v>49</v>
      </c>
      <c r="AC81" s="42" t="s">
        <v>49</v>
      </c>
      <c r="AD81" s="57" t="s">
        <v>49</v>
      </c>
      <c r="AE81" s="42" t="s">
        <v>49</v>
      </c>
      <c r="AF81" s="57" t="s">
        <v>49</v>
      </c>
      <c r="AG81" s="42" t="s">
        <v>49</v>
      </c>
      <c r="AH81" s="57" t="s">
        <v>49</v>
      </c>
      <c r="AI81" s="42" t="s">
        <v>49</v>
      </c>
      <c r="AJ81" s="57" t="s">
        <v>49</v>
      </c>
      <c r="AK81" s="42" t="s">
        <v>49</v>
      </c>
      <c r="AL81" s="57" t="s">
        <v>49</v>
      </c>
      <c r="AM81" s="42" t="s">
        <v>49</v>
      </c>
      <c r="AN81" s="57" t="s">
        <v>49</v>
      </c>
      <c r="AO81" s="42" t="s">
        <v>49</v>
      </c>
      <c r="AP81" s="57" t="s">
        <v>49</v>
      </c>
      <c r="AQ81" s="42" t="s">
        <v>49</v>
      </c>
      <c r="AR81" s="57" t="s">
        <v>49</v>
      </c>
      <c r="AS81" s="42" t="s">
        <v>49</v>
      </c>
      <c r="AT81" s="57" t="s">
        <v>49</v>
      </c>
      <c r="AU81" s="42" t="s">
        <v>50</v>
      </c>
      <c r="AV81" s="57" t="s">
        <v>56</v>
      </c>
      <c r="AW81" s="42" t="s">
        <v>49</v>
      </c>
      <c r="AX81" s="57" t="s">
        <v>49</v>
      </c>
      <c r="AY81" s="42" t="s">
        <v>49</v>
      </c>
      <c r="AZ81" s="57" t="s">
        <v>49</v>
      </c>
      <c r="BA81" s="42" t="s">
        <v>49</v>
      </c>
      <c r="BB81" s="57" t="s">
        <v>49</v>
      </c>
      <c r="BC81" s="42" t="s">
        <v>49</v>
      </c>
      <c r="BD81" s="57" t="s">
        <v>49</v>
      </c>
      <c r="BE81" s="42" t="s">
        <v>49</v>
      </c>
      <c r="BF81" s="57" t="s">
        <v>49</v>
      </c>
      <c r="BG81" s="42" t="s">
        <v>49</v>
      </c>
      <c r="BH81" s="57" t="s">
        <v>49</v>
      </c>
      <c r="BI81" s="58"/>
    </row>
    <row r="82" spans="2:61" ht="33" customHeight="1" x14ac:dyDescent="0.2">
      <c r="B82" s="53" t="s">
        <v>189</v>
      </c>
      <c r="C82" s="54" t="s">
        <v>190</v>
      </c>
      <c r="D82" s="55" t="s">
        <v>48</v>
      </c>
      <c r="E82" s="42" t="s">
        <v>55</v>
      </c>
      <c r="F82" s="56" t="s">
        <v>51</v>
      </c>
      <c r="G82" s="42" t="s">
        <v>50</v>
      </c>
      <c r="H82" s="56" t="s">
        <v>60</v>
      </c>
      <c r="I82" s="42" t="s">
        <v>49</v>
      </c>
      <c r="J82" s="56" t="s">
        <v>49</v>
      </c>
      <c r="K82" s="42" t="s">
        <v>49</v>
      </c>
      <c r="L82" s="56" t="s">
        <v>49</v>
      </c>
      <c r="M82" s="42" t="s">
        <v>49</v>
      </c>
      <c r="N82" s="57" t="s">
        <v>49</v>
      </c>
      <c r="O82" s="42" t="s">
        <v>49</v>
      </c>
      <c r="P82" s="57" t="s">
        <v>49</v>
      </c>
      <c r="Q82" s="42" t="s">
        <v>49</v>
      </c>
      <c r="R82" s="57" t="s">
        <v>49</v>
      </c>
      <c r="S82" s="42" t="s">
        <v>49</v>
      </c>
      <c r="T82" s="57" t="s">
        <v>49</v>
      </c>
      <c r="U82" s="42" t="s">
        <v>49</v>
      </c>
      <c r="V82" s="57" t="s">
        <v>49</v>
      </c>
      <c r="W82" s="42" t="s">
        <v>49</v>
      </c>
      <c r="X82" s="57" t="s">
        <v>49</v>
      </c>
      <c r="Y82" s="42" t="s">
        <v>49</v>
      </c>
      <c r="Z82" s="57" t="s">
        <v>49</v>
      </c>
      <c r="AA82" s="42" t="s">
        <v>49</v>
      </c>
      <c r="AB82" s="57" t="s">
        <v>49</v>
      </c>
      <c r="AC82" s="42" t="s">
        <v>49</v>
      </c>
      <c r="AD82" s="57" t="s">
        <v>49</v>
      </c>
      <c r="AE82" s="42" t="s">
        <v>49</v>
      </c>
      <c r="AF82" s="57" t="s">
        <v>49</v>
      </c>
      <c r="AG82" s="42" t="s">
        <v>49</v>
      </c>
      <c r="AH82" s="57" t="s">
        <v>49</v>
      </c>
      <c r="AI82" s="42" t="s">
        <v>49</v>
      </c>
      <c r="AJ82" s="57" t="s">
        <v>49</v>
      </c>
      <c r="AK82" s="42" t="s">
        <v>49</v>
      </c>
      <c r="AL82" s="57" t="s">
        <v>49</v>
      </c>
      <c r="AM82" s="42" t="s">
        <v>49</v>
      </c>
      <c r="AN82" s="57" t="s">
        <v>49</v>
      </c>
      <c r="AO82" s="42" t="s">
        <v>49</v>
      </c>
      <c r="AP82" s="57" t="s">
        <v>49</v>
      </c>
      <c r="AQ82" s="42" t="s">
        <v>49</v>
      </c>
      <c r="AR82" s="57" t="s">
        <v>49</v>
      </c>
      <c r="AS82" s="42" t="s">
        <v>49</v>
      </c>
      <c r="AT82" s="57" t="s">
        <v>49</v>
      </c>
      <c r="AU82" s="42" t="s">
        <v>49</v>
      </c>
      <c r="AV82" s="57" t="s">
        <v>49</v>
      </c>
      <c r="AW82" s="42" t="s">
        <v>49</v>
      </c>
      <c r="AX82" s="57" t="s">
        <v>49</v>
      </c>
      <c r="AY82" s="42" t="s">
        <v>49</v>
      </c>
      <c r="AZ82" s="57" t="s">
        <v>49</v>
      </c>
      <c r="BA82" s="42" t="s">
        <v>49</v>
      </c>
      <c r="BB82" s="57" t="s">
        <v>49</v>
      </c>
      <c r="BC82" s="42" t="s">
        <v>49</v>
      </c>
      <c r="BD82" s="57" t="s">
        <v>49</v>
      </c>
      <c r="BE82" s="42" t="s">
        <v>49</v>
      </c>
      <c r="BF82" s="57" t="s">
        <v>49</v>
      </c>
      <c r="BG82" s="42" t="s">
        <v>49</v>
      </c>
      <c r="BH82" s="57" t="s">
        <v>49</v>
      </c>
      <c r="BI82" s="58"/>
    </row>
    <row r="83" spans="2:61" ht="33" customHeight="1" x14ac:dyDescent="0.2">
      <c r="B83" s="53" t="s">
        <v>191</v>
      </c>
      <c r="C83" s="54" t="s">
        <v>192</v>
      </c>
      <c r="D83" s="55" t="s">
        <v>48</v>
      </c>
      <c r="E83" s="42" t="s">
        <v>49</v>
      </c>
      <c r="F83" s="56" t="s">
        <v>49</v>
      </c>
      <c r="G83" s="42" t="s">
        <v>49</v>
      </c>
      <c r="H83" s="56" t="s">
        <v>49</v>
      </c>
      <c r="I83" s="42" t="s">
        <v>49</v>
      </c>
      <c r="J83" s="56" t="s">
        <v>49</v>
      </c>
      <c r="K83" s="42" t="s">
        <v>49</v>
      </c>
      <c r="L83" s="56" t="s">
        <v>49</v>
      </c>
      <c r="M83" s="42" t="s">
        <v>49</v>
      </c>
      <c r="N83" s="57" t="s">
        <v>49</v>
      </c>
      <c r="O83" s="42" t="s">
        <v>49</v>
      </c>
      <c r="P83" s="57" t="s">
        <v>49</v>
      </c>
      <c r="Q83" s="42" t="s">
        <v>49</v>
      </c>
      <c r="R83" s="57" t="s">
        <v>49</v>
      </c>
      <c r="S83" s="42" t="s">
        <v>49</v>
      </c>
      <c r="T83" s="57" t="s">
        <v>49</v>
      </c>
      <c r="U83" s="42" t="s">
        <v>49</v>
      </c>
      <c r="V83" s="57" t="s">
        <v>49</v>
      </c>
      <c r="W83" s="42" t="s">
        <v>49</v>
      </c>
      <c r="X83" s="57" t="s">
        <v>49</v>
      </c>
      <c r="Y83" s="42" t="s">
        <v>49</v>
      </c>
      <c r="Z83" s="57" t="s">
        <v>49</v>
      </c>
      <c r="AA83" s="42" t="s">
        <v>49</v>
      </c>
      <c r="AB83" s="57" t="s">
        <v>49</v>
      </c>
      <c r="AC83" s="42" t="s">
        <v>49</v>
      </c>
      <c r="AD83" s="57" t="s">
        <v>49</v>
      </c>
      <c r="AE83" s="42" t="s">
        <v>49</v>
      </c>
      <c r="AF83" s="57" t="s">
        <v>49</v>
      </c>
      <c r="AG83" s="42" t="s">
        <v>49</v>
      </c>
      <c r="AH83" s="57" t="s">
        <v>49</v>
      </c>
      <c r="AI83" s="42" t="s">
        <v>49</v>
      </c>
      <c r="AJ83" s="57" t="s">
        <v>49</v>
      </c>
      <c r="AK83" s="42" t="s">
        <v>50</v>
      </c>
      <c r="AL83" s="57" t="s">
        <v>60</v>
      </c>
      <c r="AM83" s="42" t="s">
        <v>55</v>
      </c>
      <c r="AN83" s="57" t="s">
        <v>51</v>
      </c>
      <c r="AO83" s="42" t="s">
        <v>49</v>
      </c>
      <c r="AP83" s="57" t="s">
        <v>49</v>
      </c>
      <c r="AQ83" s="42" t="s">
        <v>49</v>
      </c>
      <c r="AR83" s="57" t="s">
        <v>49</v>
      </c>
      <c r="AS83" s="42" t="s">
        <v>49</v>
      </c>
      <c r="AT83" s="57" t="s">
        <v>49</v>
      </c>
      <c r="AU83" s="42" t="s">
        <v>49</v>
      </c>
      <c r="AV83" s="57" t="s">
        <v>49</v>
      </c>
      <c r="AW83" s="42" t="s">
        <v>49</v>
      </c>
      <c r="AX83" s="57" t="s">
        <v>49</v>
      </c>
      <c r="AY83" s="42" t="s">
        <v>49</v>
      </c>
      <c r="AZ83" s="57" t="s">
        <v>49</v>
      </c>
      <c r="BA83" s="42" t="s">
        <v>49</v>
      </c>
      <c r="BB83" s="57" t="s">
        <v>49</v>
      </c>
      <c r="BC83" s="42" t="s">
        <v>49</v>
      </c>
      <c r="BD83" s="57" t="s">
        <v>49</v>
      </c>
      <c r="BE83" s="42" t="s">
        <v>49</v>
      </c>
      <c r="BF83" s="57" t="s">
        <v>49</v>
      </c>
      <c r="BG83" s="42" t="s">
        <v>49</v>
      </c>
      <c r="BH83" s="57" t="s">
        <v>49</v>
      </c>
      <c r="BI83" s="58"/>
    </row>
    <row r="84" spans="2:61" ht="33" customHeight="1" x14ac:dyDescent="0.2">
      <c r="B84" s="53" t="s">
        <v>193</v>
      </c>
      <c r="C84" s="54" t="s">
        <v>194</v>
      </c>
      <c r="D84" s="55" t="s">
        <v>48</v>
      </c>
      <c r="E84" s="42" t="s">
        <v>49</v>
      </c>
      <c r="F84" s="56" t="s">
        <v>49</v>
      </c>
      <c r="G84" s="42" t="s">
        <v>49</v>
      </c>
      <c r="H84" s="56" t="s">
        <v>49</v>
      </c>
      <c r="I84" s="42" t="s">
        <v>49</v>
      </c>
      <c r="J84" s="56" t="s">
        <v>49</v>
      </c>
      <c r="K84" s="42" t="s">
        <v>49</v>
      </c>
      <c r="L84" s="56" t="s">
        <v>49</v>
      </c>
      <c r="M84" s="42" t="s">
        <v>49</v>
      </c>
      <c r="N84" s="57" t="s">
        <v>49</v>
      </c>
      <c r="O84" s="42" t="s">
        <v>49</v>
      </c>
      <c r="P84" s="57" t="s">
        <v>49</v>
      </c>
      <c r="Q84" s="42" t="s">
        <v>49</v>
      </c>
      <c r="R84" s="57" t="s">
        <v>49</v>
      </c>
      <c r="S84" s="42" t="s">
        <v>49</v>
      </c>
      <c r="T84" s="57" t="s">
        <v>49</v>
      </c>
      <c r="U84" s="42" t="s">
        <v>50</v>
      </c>
      <c r="V84" s="57" t="s">
        <v>60</v>
      </c>
      <c r="W84" s="42" t="s">
        <v>49</v>
      </c>
      <c r="X84" s="57" t="s">
        <v>49</v>
      </c>
      <c r="Y84" s="42" t="s">
        <v>49</v>
      </c>
      <c r="Z84" s="57" t="s">
        <v>49</v>
      </c>
      <c r="AA84" s="42" t="s">
        <v>49</v>
      </c>
      <c r="AB84" s="57" t="s">
        <v>49</v>
      </c>
      <c r="AC84" s="42" t="s">
        <v>49</v>
      </c>
      <c r="AD84" s="57" t="s">
        <v>49</v>
      </c>
      <c r="AE84" s="42" t="s">
        <v>49</v>
      </c>
      <c r="AF84" s="57" t="s">
        <v>49</v>
      </c>
      <c r="AG84" s="42" t="s">
        <v>49</v>
      </c>
      <c r="AH84" s="57" t="s">
        <v>49</v>
      </c>
      <c r="AI84" s="42" t="s">
        <v>49</v>
      </c>
      <c r="AJ84" s="57" t="s">
        <v>49</v>
      </c>
      <c r="AK84" s="42" t="s">
        <v>49</v>
      </c>
      <c r="AL84" s="57" t="s">
        <v>49</v>
      </c>
      <c r="AM84" s="42" t="s">
        <v>49</v>
      </c>
      <c r="AN84" s="57" t="s">
        <v>49</v>
      </c>
      <c r="AO84" s="42" t="s">
        <v>49</v>
      </c>
      <c r="AP84" s="57" t="s">
        <v>49</v>
      </c>
      <c r="AQ84" s="42" t="s">
        <v>49</v>
      </c>
      <c r="AR84" s="57" t="s">
        <v>49</v>
      </c>
      <c r="AS84" s="42" t="s">
        <v>49</v>
      </c>
      <c r="AT84" s="57" t="s">
        <v>49</v>
      </c>
      <c r="AU84" s="42" t="s">
        <v>49</v>
      </c>
      <c r="AV84" s="57" t="s">
        <v>49</v>
      </c>
      <c r="AW84" s="42" t="s">
        <v>49</v>
      </c>
      <c r="AX84" s="57" t="s">
        <v>49</v>
      </c>
      <c r="AY84" s="42" t="s">
        <v>49</v>
      </c>
      <c r="AZ84" s="57" t="s">
        <v>49</v>
      </c>
      <c r="BA84" s="42" t="s">
        <v>49</v>
      </c>
      <c r="BB84" s="57" t="s">
        <v>49</v>
      </c>
      <c r="BC84" s="42" t="s">
        <v>49</v>
      </c>
      <c r="BD84" s="57" t="s">
        <v>49</v>
      </c>
      <c r="BE84" s="42" t="s">
        <v>49</v>
      </c>
      <c r="BF84" s="57" t="s">
        <v>49</v>
      </c>
      <c r="BG84" s="42" t="s">
        <v>49</v>
      </c>
      <c r="BH84" s="57" t="s">
        <v>49</v>
      </c>
      <c r="BI84" s="58"/>
    </row>
    <row r="85" spans="2:61" ht="33" customHeight="1" x14ac:dyDescent="0.2">
      <c r="B85" s="53" t="s">
        <v>195</v>
      </c>
      <c r="C85" s="54" t="s">
        <v>196</v>
      </c>
      <c r="D85" s="55" t="s">
        <v>48</v>
      </c>
      <c r="E85" s="42" t="s">
        <v>55</v>
      </c>
      <c r="F85" s="56" t="s">
        <v>60</v>
      </c>
      <c r="G85" s="42" t="s">
        <v>50</v>
      </c>
      <c r="H85" s="56" t="s">
        <v>60</v>
      </c>
      <c r="I85" s="42" t="s">
        <v>49</v>
      </c>
      <c r="J85" s="56" t="s">
        <v>49</v>
      </c>
      <c r="K85" s="42" t="s">
        <v>49</v>
      </c>
      <c r="L85" s="56" t="s">
        <v>49</v>
      </c>
      <c r="M85" s="42" t="s">
        <v>49</v>
      </c>
      <c r="N85" s="57" t="s">
        <v>49</v>
      </c>
      <c r="O85" s="42" t="s">
        <v>49</v>
      </c>
      <c r="P85" s="57" t="s">
        <v>49</v>
      </c>
      <c r="Q85" s="42" t="s">
        <v>49</v>
      </c>
      <c r="R85" s="57" t="s">
        <v>49</v>
      </c>
      <c r="S85" s="42" t="s">
        <v>49</v>
      </c>
      <c r="T85" s="57" t="s">
        <v>49</v>
      </c>
      <c r="U85" s="42" t="s">
        <v>49</v>
      </c>
      <c r="V85" s="57" t="s">
        <v>49</v>
      </c>
      <c r="W85" s="42" t="s">
        <v>49</v>
      </c>
      <c r="X85" s="57" t="s">
        <v>49</v>
      </c>
      <c r="Y85" s="42" t="s">
        <v>49</v>
      </c>
      <c r="Z85" s="57" t="s">
        <v>49</v>
      </c>
      <c r="AA85" s="42" t="s">
        <v>49</v>
      </c>
      <c r="AB85" s="57" t="s">
        <v>49</v>
      </c>
      <c r="AC85" s="42" t="s">
        <v>49</v>
      </c>
      <c r="AD85" s="57" t="s">
        <v>49</v>
      </c>
      <c r="AE85" s="42" t="s">
        <v>49</v>
      </c>
      <c r="AF85" s="57" t="s">
        <v>49</v>
      </c>
      <c r="AG85" s="42" t="s">
        <v>49</v>
      </c>
      <c r="AH85" s="57" t="s">
        <v>49</v>
      </c>
      <c r="AI85" s="42" t="s">
        <v>49</v>
      </c>
      <c r="AJ85" s="57" t="s">
        <v>49</v>
      </c>
      <c r="AK85" s="42" t="s">
        <v>49</v>
      </c>
      <c r="AL85" s="57" t="s">
        <v>49</v>
      </c>
      <c r="AM85" s="42" t="s">
        <v>49</v>
      </c>
      <c r="AN85" s="57" t="s">
        <v>49</v>
      </c>
      <c r="AO85" s="42" t="s">
        <v>49</v>
      </c>
      <c r="AP85" s="57" t="s">
        <v>49</v>
      </c>
      <c r="AQ85" s="42" t="s">
        <v>49</v>
      </c>
      <c r="AR85" s="57" t="s">
        <v>49</v>
      </c>
      <c r="AS85" s="42" t="s">
        <v>49</v>
      </c>
      <c r="AT85" s="57" t="s">
        <v>49</v>
      </c>
      <c r="AU85" s="42" t="s">
        <v>49</v>
      </c>
      <c r="AV85" s="57" t="s">
        <v>49</v>
      </c>
      <c r="AW85" s="42" t="s">
        <v>49</v>
      </c>
      <c r="AX85" s="57" t="s">
        <v>49</v>
      </c>
      <c r="AY85" s="42" t="s">
        <v>49</v>
      </c>
      <c r="AZ85" s="57" t="s">
        <v>49</v>
      </c>
      <c r="BA85" s="42" t="s">
        <v>49</v>
      </c>
      <c r="BB85" s="57" t="s">
        <v>49</v>
      </c>
      <c r="BC85" s="42" t="s">
        <v>49</v>
      </c>
      <c r="BD85" s="57" t="s">
        <v>49</v>
      </c>
      <c r="BE85" s="42" t="s">
        <v>49</v>
      </c>
      <c r="BF85" s="57" t="s">
        <v>49</v>
      </c>
      <c r="BG85" s="42" t="s">
        <v>49</v>
      </c>
      <c r="BH85" s="57" t="s">
        <v>49</v>
      </c>
      <c r="BI85" s="58"/>
    </row>
    <row r="86" spans="2:61" ht="33" customHeight="1" x14ac:dyDescent="0.2">
      <c r="B86" s="53" t="s">
        <v>197</v>
      </c>
      <c r="C86" s="54" t="s">
        <v>198</v>
      </c>
      <c r="D86" s="55" t="s">
        <v>54</v>
      </c>
      <c r="E86" s="42" t="s">
        <v>50</v>
      </c>
      <c r="F86" s="56" t="s">
        <v>51</v>
      </c>
      <c r="G86" s="42" t="s">
        <v>49</v>
      </c>
      <c r="H86" s="56" t="s">
        <v>49</v>
      </c>
      <c r="I86" s="42" t="s">
        <v>49</v>
      </c>
      <c r="J86" s="56" t="s">
        <v>49</v>
      </c>
      <c r="K86" s="42" t="s">
        <v>49</v>
      </c>
      <c r="L86" s="56" t="s">
        <v>49</v>
      </c>
      <c r="M86" s="42" t="s">
        <v>49</v>
      </c>
      <c r="N86" s="57" t="s">
        <v>49</v>
      </c>
      <c r="O86" s="42" t="s">
        <v>49</v>
      </c>
      <c r="P86" s="57" t="s">
        <v>49</v>
      </c>
      <c r="Q86" s="42" t="s">
        <v>49</v>
      </c>
      <c r="R86" s="57" t="s">
        <v>49</v>
      </c>
      <c r="S86" s="42" t="s">
        <v>49</v>
      </c>
      <c r="T86" s="57" t="s">
        <v>49</v>
      </c>
      <c r="U86" s="42" t="s">
        <v>49</v>
      </c>
      <c r="V86" s="57" t="s">
        <v>49</v>
      </c>
      <c r="W86" s="42" t="s">
        <v>49</v>
      </c>
      <c r="X86" s="57" t="s">
        <v>49</v>
      </c>
      <c r="Y86" s="42" t="s">
        <v>49</v>
      </c>
      <c r="Z86" s="57" t="s">
        <v>49</v>
      </c>
      <c r="AA86" s="42" t="s">
        <v>49</v>
      </c>
      <c r="AB86" s="57" t="s">
        <v>49</v>
      </c>
      <c r="AC86" s="42" t="s">
        <v>55</v>
      </c>
      <c r="AD86" s="57" t="s">
        <v>60</v>
      </c>
      <c r="AE86" s="42" t="s">
        <v>49</v>
      </c>
      <c r="AF86" s="57" t="s">
        <v>49</v>
      </c>
      <c r="AG86" s="42" t="s">
        <v>49</v>
      </c>
      <c r="AH86" s="57" t="s">
        <v>49</v>
      </c>
      <c r="AI86" s="42" t="s">
        <v>49</v>
      </c>
      <c r="AJ86" s="57" t="s">
        <v>49</v>
      </c>
      <c r="AK86" s="42" t="s">
        <v>49</v>
      </c>
      <c r="AL86" s="57" t="s">
        <v>49</v>
      </c>
      <c r="AM86" s="42" t="s">
        <v>49</v>
      </c>
      <c r="AN86" s="57" t="s">
        <v>49</v>
      </c>
      <c r="AO86" s="42" t="s">
        <v>49</v>
      </c>
      <c r="AP86" s="57" t="s">
        <v>49</v>
      </c>
      <c r="AQ86" s="42" t="s">
        <v>49</v>
      </c>
      <c r="AR86" s="57" t="s">
        <v>49</v>
      </c>
      <c r="AS86" s="42" t="s">
        <v>49</v>
      </c>
      <c r="AT86" s="57" t="s">
        <v>49</v>
      </c>
      <c r="AU86" s="42" t="s">
        <v>49</v>
      </c>
      <c r="AV86" s="57" t="s">
        <v>49</v>
      </c>
      <c r="AW86" s="42" t="s">
        <v>49</v>
      </c>
      <c r="AX86" s="57" t="s">
        <v>49</v>
      </c>
      <c r="AY86" s="42" t="s">
        <v>49</v>
      </c>
      <c r="AZ86" s="57" t="s">
        <v>49</v>
      </c>
      <c r="BA86" s="42" t="s">
        <v>49</v>
      </c>
      <c r="BB86" s="57" t="s">
        <v>49</v>
      </c>
      <c r="BC86" s="42" t="s">
        <v>57</v>
      </c>
      <c r="BD86" s="57" t="s">
        <v>60</v>
      </c>
      <c r="BE86" s="42" t="s">
        <v>49</v>
      </c>
      <c r="BF86" s="57" t="s">
        <v>49</v>
      </c>
      <c r="BG86" s="42" t="s">
        <v>49</v>
      </c>
      <c r="BH86" s="57" t="s">
        <v>49</v>
      </c>
      <c r="BI86" s="58"/>
    </row>
    <row r="87" spans="2:61" ht="33" customHeight="1" x14ac:dyDescent="0.2">
      <c r="B87" s="53" t="s">
        <v>199</v>
      </c>
      <c r="C87" s="54" t="s">
        <v>200</v>
      </c>
      <c r="D87" s="55" t="s">
        <v>48</v>
      </c>
      <c r="E87" s="42" t="s">
        <v>55</v>
      </c>
      <c r="F87" s="56" t="s">
        <v>51</v>
      </c>
      <c r="G87" s="42" t="s">
        <v>68</v>
      </c>
      <c r="H87" s="56" t="s">
        <v>51</v>
      </c>
      <c r="I87" s="42" t="s">
        <v>49</v>
      </c>
      <c r="J87" s="56" t="s">
        <v>49</v>
      </c>
      <c r="K87" s="42" t="s">
        <v>49</v>
      </c>
      <c r="L87" s="56" t="s">
        <v>49</v>
      </c>
      <c r="M87" s="42" t="s">
        <v>49</v>
      </c>
      <c r="N87" s="57" t="s">
        <v>49</v>
      </c>
      <c r="O87" s="42" t="s">
        <v>49</v>
      </c>
      <c r="P87" s="57" t="s">
        <v>49</v>
      </c>
      <c r="Q87" s="42" t="s">
        <v>49</v>
      </c>
      <c r="R87" s="57" t="s">
        <v>49</v>
      </c>
      <c r="S87" s="42" t="s">
        <v>49</v>
      </c>
      <c r="T87" s="57" t="s">
        <v>49</v>
      </c>
      <c r="U87" s="42" t="s">
        <v>50</v>
      </c>
      <c r="V87" s="57" t="s">
        <v>60</v>
      </c>
      <c r="W87" s="42" t="s">
        <v>49</v>
      </c>
      <c r="X87" s="57" t="s">
        <v>49</v>
      </c>
      <c r="Y87" s="42" t="s">
        <v>49</v>
      </c>
      <c r="Z87" s="57" t="s">
        <v>49</v>
      </c>
      <c r="AA87" s="42" t="s">
        <v>49</v>
      </c>
      <c r="AB87" s="57" t="s">
        <v>49</v>
      </c>
      <c r="AC87" s="42" t="s">
        <v>49</v>
      </c>
      <c r="AD87" s="57" t="s">
        <v>49</v>
      </c>
      <c r="AE87" s="42" t="s">
        <v>49</v>
      </c>
      <c r="AF87" s="57" t="s">
        <v>49</v>
      </c>
      <c r="AG87" s="42" t="s">
        <v>49</v>
      </c>
      <c r="AH87" s="57" t="s">
        <v>49</v>
      </c>
      <c r="AI87" s="42" t="s">
        <v>49</v>
      </c>
      <c r="AJ87" s="57" t="s">
        <v>49</v>
      </c>
      <c r="AK87" s="42" t="s">
        <v>49</v>
      </c>
      <c r="AL87" s="57" t="s">
        <v>49</v>
      </c>
      <c r="AM87" s="42" t="s">
        <v>49</v>
      </c>
      <c r="AN87" s="57" t="s">
        <v>49</v>
      </c>
      <c r="AO87" s="42" t="s">
        <v>49</v>
      </c>
      <c r="AP87" s="57" t="s">
        <v>49</v>
      </c>
      <c r="AQ87" s="42" t="s">
        <v>49</v>
      </c>
      <c r="AR87" s="57" t="s">
        <v>49</v>
      </c>
      <c r="AS87" s="42" t="s">
        <v>49</v>
      </c>
      <c r="AT87" s="57" t="s">
        <v>49</v>
      </c>
      <c r="AU87" s="42" t="s">
        <v>49</v>
      </c>
      <c r="AV87" s="57" t="s">
        <v>49</v>
      </c>
      <c r="AW87" s="42" t="s">
        <v>49</v>
      </c>
      <c r="AX87" s="57" t="s">
        <v>49</v>
      </c>
      <c r="AY87" s="42" t="s">
        <v>49</v>
      </c>
      <c r="AZ87" s="57" t="s">
        <v>49</v>
      </c>
      <c r="BA87" s="42" t="s">
        <v>49</v>
      </c>
      <c r="BB87" s="57" t="s">
        <v>49</v>
      </c>
      <c r="BC87" s="42" t="s">
        <v>57</v>
      </c>
      <c r="BD87" s="57" t="s">
        <v>60</v>
      </c>
      <c r="BE87" s="42" t="s">
        <v>65</v>
      </c>
      <c r="BF87" s="57" t="s">
        <v>60</v>
      </c>
      <c r="BG87" s="42" t="s">
        <v>49</v>
      </c>
      <c r="BH87" s="57" t="s">
        <v>49</v>
      </c>
      <c r="BI87" s="58"/>
    </row>
    <row r="88" spans="2:61" ht="33" customHeight="1" x14ac:dyDescent="0.2">
      <c r="B88" s="53" t="s">
        <v>201</v>
      </c>
      <c r="C88" s="54" t="s">
        <v>202</v>
      </c>
      <c r="D88" s="55" t="s">
        <v>48</v>
      </c>
      <c r="E88" s="42" t="s">
        <v>49</v>
      </c>
      <c r="F88" s="56" t="s">
        <v>49</v>
      </c>
      <c r="G88" s="42" t="s">
        <v>49</v>
      </c>
      <c r="H88" s="56" t="s">
        <v>49</v>
      </c>
      <c r="I88" s="42" t="s">
        <v>49</v>
      </c>
      <c r="J88" s="56" t="s">
        <v>49</v>
      </c>
      <c r="K88" s="42" t="s">
        <v>49</v>
      </c>
      <c r="L88" s="56" t="s">
        <v>49</v>
      </c>
      <c r="M88" s="42" t="s">
        <v>49</v>
      </c>
      <c r="N88" s="57" t="s">
        <v>49</v>
      </c>
      <c r="O88" s="42" t="s">
        <v>49</v>
      </c>
      <c r="P88" s="57" t="s">
        <v>49</v>
      </c>
      <c r="Q88" s="42" t="s">
        <v>49</v>
      </c>
      <c r="R88" s="57" t="s">
        <v>49</v>
      </c>
      <c r="S88" s="42" t="s">
        <v>49</v>
      </c>
      <c r="T88" s="57" t="s">
        <v>49</v>
      </c>
      <c r="U88" s="42" t="s">
        <v>57</v>
      </c>
      <c r="V88" s="57" t="s">
        <v>56</v>
      </c>
      <c r="W88" s="42" t="s">
        <v>49</v>
      </c>
      <c r="X88" s="57" t="s">
        <v>49</v>
      </c>
      <c r="Y88" s="42" t="s">
        <v>55</v>
      </c>
      <c r="Z88" s="57" t="s">
        <v>51</v>
      </c>
      <c r="AA88" s="42" t="s">
        <v>49</v>
      </c>
      <c r="AB88" s="57" t="s">
        <v>49</v>
      </c>
      <c r="AC88" s="42" t="s">
        <v>49</v>
      </c>
      <c r="AD88" s="57" t="s">
        <v>49</v>
      </c>
      <c r="AE88" s="42" t="s">
        <v>49</v>
      </c>
      <c r="AF88" s="57" t="s">
        <v>49</v>
      </c>
      <c r="AG88" s="42" t="s">
        <v>49</v>
      </c>
      <c r="AH88" s="57" t="s">
        <v>49</v>
      </c>
      <c r="AI88" s="42" t="s">
        <v>49</v>
      </c>
      <c r="AJ88" s="57" t="s">
        <v>49</v>
      </c>
      <c r="AK88" s="42" t="s">
        <v>49</v>
      </c>
      <c r="AL88" s="57" t="s">
        <v>49</v>
      </c>
      <c r="AM88" s="42" t="s">
        <v>49</v>
      </c>
      <c r="AN88" s="57" t="s">
        <v>49</v>
      </c>
      <c r="AO88" s="42" t="s">
        <v>49</v>
      </c>
      <c r="AP88" s="57" t="s">
        <v>49</v>
      </c>
      <c r="AQ88" s="42" t="s">
        <v>50</v>
      </c>
      <c r="AR88" s="57" t="s">
        <v>60</v>
      </c>
      <c r="AS88" s="42" t="s">
        <v>49</v>
      </c>
      <c r="AT88" s="57" t="s">
        <v>49</v>
      </c>
      <c r="AU88" s="42" t="s">
        <v>49</v>
      </c>
      <c r="AV88" s="57" t="s">
        <v>49</v>
      </c>
      <c r="AW88" s="42" t="s">
        <v>49</v>
      </c>
      <c r="AX88" s="57" t="s">
        <v>49</v>
      </c>
      <c r="AY88" s="42" t="s">
        <v>49</v>
      </c>
      <c r="AZ88" s="57" t="s">
        <v>49</v>
      </c>
      <c r="BA88" s="42" t="s">
        <v>49</v>
      </c>
      <c r="BB88" s="57" t="s">
        <v>49</v>
      </c>
      <c r="BC88" s="42" t="s">
        <v>49</v>
      </c>
      <c r="BD88" s="57" t="s">
        <v>49</v>
      </c>
      <c r="BE88" s="42" t="s">
        <v>49</v>
      </c>
      <c r="BF88" s="57" t="s">
        <v>49</v>
      </c>
      <c r="BG88" s="42" t="s">
        <v>49</v>
      </c>
      <c r="BH88" s="57" t="s">
        <v>49</v>
      </c>
      <c r="BI88" s="58"/>
    </row>
    <row r="89" spans="2:61" ht="33" customHeight="1" x14ac:dyDescent="0.2">
      <c r="B89" s="53" t="s">
        <v>203</v>
      </c>
      <c r="C89" s="54" t="s">
        <v>204</v>
      </c>
      <c r="D89" s="55" t="s">
        <v>48</v>
      </c>
      <c r="E89" s="42" t="s">
        <v>50</v>
      </c>
      <c r="F89" s="56" t="s">
        <v>60</v>
      </c>
      <c r="G89" s="42" t="s">
        <v>49</v>
      </c>
      <c r="H89" s="56" t="s">
        <v>49</v>
      </c>
      <c r="I89" s="42" t="s">
        <v>49</v>
      </c>
      <c r="J89" s="56" t="s">
        <v>49</v>
      </c>
      <c r="K89" s="42" t="s">
        <v>49</v>
      </c>
      <c r="L89" s="56" t="s">
        <v>49</v>
      </c>
      <c r="M89" s="42" t="s">
        <v>49</v>
      </c>
      <c r="N89" s="57" t="s">
        <v>49</v>
      </c>
      <c r="O89" s="42" t="s">
        <v>49</v>
      </c>
      <c r="P89" s="57" t="s">
        <v>49</v>
      </c>
      <c r="Q89" s="42" t="s">
        <v>49</v>
      </c>
      <c r="R89" s="57" t="s">
        <v>49</v>
      </c>
      <c r="S89" s="42" t="s">
        <v>49</v>
      </c>
      <c r="T89" s="57" t="s">
        <v>49</v>
      </c>
      <c r="U89" s="42" t="s">
        <v>49</v>
      </c>
      <c r="V89" s="57" t="s">
        <v>49</v>
      </c>
      <c r="W89" s="42" t="s">
        <v>49</v>
      </c>
      <c r="X89" s="57" t="s">
        <v>49</v>
      </c>
      <c r="Y89" s="42" t="s">
        <v>49</v>
      </c>
      <c r="Z89" s="57" t="s">
        <v>49</v>
      </c>
      <c r="AA89" s="42" t="s">
        <v>49</v>
      </c>
      <c r="AB89" s="57" t="s">
        <v>49</v>
      </c>
      <c r="AC89" s="42" t="s">
        <v>55</v>
      </c>
      <c r="AD89" s="57" t="s">
        <v>60</v>
      </c>
      <c r="AE89" s="42" t="s">
        <v>49</v>
      </c>
      <c r="AF89" s="57" t="s">
        <v>49</v>
      </c>
      <c r="AG89" s="42" t="s">
        <v>49</v>
      </c>
      <c r="AH89" s="57" t="s">
        <v>49</v>
      </c>
      <c r="AI89" s="42" t="s">
        <v>49</v>
      </c>
      <c r="AJ89" s="57" t="s">
        <v>49</v>
      </c>
      <c r="AK89" s="42" t="s">
        <v>49</v>
      </c>
      <c r="AL89" s="57" t="s">
        <v>49</v>
      </c>
      <c r="AM89" s="42" t="s">
        <v>49</v>
      </c>
      <c r="AN89" s="57" t="s">
        <v>49</v>
      </c>
      <c r="AO89" s="42" t="s">
        <v>49</v>
      </c>
      <c r="AP89" s="57" t="s">
        <v>49</v>
      </c>
      <c r="AQ89" s="42" t="s">
        <v>49</v>
      </c>
      <c r="AR89" s="57" t="s">
        <v>49</v>
      </c>
      <c r="AS89" s="42" t="s">
        <v>49</v>
      </c>
      <c r="AT89" s="57" t="s">
        <v>49</v>
      </c>
      <c r="AU89" s="42" t="s">
        <v>49</v>
      </c>
      <c r="AV89" s="57" t="s">
        <v>49</v>
      </c>
      <c r="AW89" s="42" t="s">
        <v>49</v>
      </c>
      <c r="AX89" s="57" t="s">
        <v>49</v>
      </c>
      <c r="AY89" s="42" t="s">
        <v>49</v>
      </c>
      <c r="AZ89" s="57" t="s">
        <v>49</v>
      </c>
      <c r="BA89" s="42" t="s">
        <v>49</v>
      </c>
      <c r="BB89" s="57" t="s">
        <v>49</v>
      </c>
      <c r="BC89" s="42" t="s">
        <v>57</v>
      </c>
      <c r="BD89" s="57" t="s">
        <v>60</v>
      </c>
      <c r="BE89" s="42" t="s">
        <v>49</v>
      </c>
      <c r="BF89" s="57" t="s">
        <v>49</v>
      </c>
      <c r="BG89" s="42" t="s">
        <v>49</v>
      </c>
      <c r="BH89" s="57" t="s">
        <v>49</v>
      </c>
      <c r="BI89" s="58"/>
    </row>
    <row r="90" spans="2:61" ht="33" customHeight="1" x14ac:dyDescent="0.2">
      <c r="B90" s="53" t="s">
        <v>205</v>
      </c>
      <c r="C90" s="54" t="s">
        <v>206</v>
      </c>
      <c r="D90" s="55" t="s">
        <v>48</v>
      </c>
      <c r="E90" s="42" t="s">
        <v>49</v>
      </c>
      <c r="F90" s="56" t="s">
        <v>49</v>
      </c>
      <c r="G90" s="42" t="s">
        <v>49</v>
      </c>
      <c r="H90" s="56" t="s">
        <v>49</v>
      </c>
      <c r="I90" s="42" t="s">
        <v>49</v>
      </c>
      <c r="J90" s="56" t="s">
        <v>49</v>
      </c>
      <c r="K90" s="42" t="s">
        <v>49</v>
      </c>
      <c r="L90" s="56" t="s">
        <v>49</v>
      </c>
      <c r="M90" s="42" t="s">
        <v>49</v>
      </c>
      <c r="N90" s="57" t="s">
        <v>49</v>
      </c>
      <c r="O90" s="42" t="s">
        <v>49</v>
      </c>
      <c r="P90" s="57" t="s">
        <v>49</v>
      </c>
      <c r="Q90" s="42" t="s">
        <v>49</v>
      </c>
      <c r="R90" s="57" t="s">
        <v>49</v>
      </c>
      <c r="S90" s="42" t="s">
        <v>55</v>
      </c>
      <c r="T90" s="57" t="s">
        <v>60</v>
      </c>
      <c r="U90" s="42" t="s">
        <v>49</v>
      </c>
      <c r="V90" s="57" t="s">
        <v>49</v>
      </c>
      <c r="W90" s="42" t="s">
        <v>49</v>
      </c>
      <c r="X90" s="57" t="s">
        <v>49</v>
      </c>
      <c r="Y90" s="42" t="s">
        <v>49</v>
      </c>
      <c r="Z90" s="57" t="s">
        <v>49</v>
      </c>
      <c r="AA90" s="42" t="s">
        <v>49</v>
      </c>
      <c r="AB90" s="57" t="s">
        <v>49</v>
      </c>
      <c r="AC90" s="42" t="s">
        <v>49</v>
      </c>
      <c r="AD90" s="57" t="s">
        <v>49</v>
      </c>
      <c r="AE90" s="42" t="s">
        <v>49</v>
      </c>
      <c r="AF90" s="57" t="s">
        <v>49</v>
      </c>
      <c r="AG90" s="42" t="s">
        <v>49</v>
      </c>
      <c r="AH90" s="57" t="s">
        <v>49</v>
      </c>
      <c r="AI90" s="42" t="s">
        <v>49</v>
      </c>
      <c r="AJ90" s="57" t="s">
        <v>49</v>
      </c>
      <c r="AK90" s="42" t="s">
        <v>49</v>
      </c>
      <c r="AL90" s="57" t="s">
        <v>49</v>
      </c>
      <c r="AM90" s="42" t="s">
        <v>49</v>
      </c>
      <c r="AN90" s="57" t="s">
        <v>49</v>
      </c>
      <c r="AO90" s="42" t="s">
        <v>49</v>
      </c>
      <c r="AP90" s="57" t="s">
        <v>49</v>
      </c>
      <c r="AQ90" s="42" t="s">
        <v>49</v>
      </c>
      <c r="AR90" s="57" t="s">
        <v>49</v>
      </c>
      <c r="AS90" s="42" t="s">
        <v>49</v>
      </c>
      <c r="AT90" s="57" t="s">
        <v>49</v>
      </c>
      <c r="AU90" s="42" t="s">
        <v>50</v>
      </c>
      <c r="AV90" s="57" t="s">
        <v>60</v>
      </c>
      <c r="AW90" s="42" t="s">
        <v>49</v>
      </c>
      <c r="AX90" s="57" t="s">
        <v>49</v>
      </c>
      <c r="AY90" s="42" t="s">
        <v>49</v>
      </c>
      <c r="AZ90" s="57" t="s">
        <v>49</v>
      </c>
      <c r="BA90" s="42" t="s">
        <v>49</v>
      </c>
      <c r="BB90" s="57" t="s">
        <v>49</v>
      </c>
      <c r="BC90" s="42" t="s">
        <v>49</v>
      </c>
      <c r="BD90" s="57" t="s">
        <v>49</v>
      </c>
      <c r="BE90" s="42" t="s">
        <v>49</v>
      </c>
      <c r="BF90" s="57" t="s">
        <v>49</v>
      </c>
      <c r="BG90" s="42" t="s">
        <v>49</v>
      </c>
      <c r="BH90" s="57" t="s">
        <v>49</v>
      </c>
      <c r="BI90" s="58"/>
    </row>
    <row r="91" spans="2:61" ht="33" customHeight="1" x14ac:dyDescent="0.2">
      <c r="B91" s="53" t="s">
        <v>207</v>
      </c>
      <c r="C91" s="54" t="s">
        <v>208</v>
      </c>
      <c r="D91" s="55" t="s">
        <v>48</v>
      </c>
      <c r="E91" s="42" t="s">
        <v>50</v>
      </c>
      <c r="F91" s="56" t="s">
        <v>60</v>
      </c>
      <c r="G91" s="42" t="s">
        <v>49</v>
      </c>
      <c r="H91" s="56" t="s">
        <v>49</v>
      </c>
      <c r="I91" s="42" t="s">
        <v>49</v>
      </c>
      <c r="J91" s="56" t="s">
        <v>49</v>
      </c>
      <c r="K91" s="42" t="s">
        <v>49</v>
      </c>
      <c r="L91" s="56" t="s">
        <v>49</v>
      </c>
      <c r="M91" s="42" t="s">
        <v>49</v>
      </c>
      <c r="N91" s="57" t="s">
        <v>49</v>
      </c>
      <c r="O91" s="42" t="s">
        <v>49</v>
      </c>
      <c r="P91" s="57" t="s">
        <v>49</v>
      </c>
      <c r="Q91" s="42" t="s">
        <v>49</v>
      </c>
      <c r="R91" s="57" t="s">
        <v>49</v>
      </c>
      <c r="S91" s="42" t="s">
        <v>49</v>
      </c>
      <c r="T91" s="57" t="s">
        <v>49</v>
      </c>
      <c r="U91" s="42" t="s">
        <v>49</v>
      </c>
      <c r="V91" s="57" t="s">
        <v>49</v>
      </c>
      <c r="W91" s="42" t="s">
        <v>49</v>
      </c>
      <c r="X91" s="57" t="s">
        <v>49</v>
      </c>
      <c r="Y91" s="42" t="s">
        <v>49</v>
      </c>
      <c r="Z91" s="57" t="s">
        <v>49</v>
      </c>
      <c r="AA91" s="42" t="s">
        <v>49</v>
      </c>
      <c r="AB91" s="57" t="s">
        <v>49</v>
      </c>
      <c r="AC91" s="42" t="s">
        <v>55</v>
      </c>
      <c r="AD91" s="57" t="s">
        <v>60</v>
      </c>
      <c r="AE91" s="42" t="s">
        <v>49</v>
      </c>
      <c r="AF91" s="57" t="s">
        <v>49</v>
      </c>
      <c r="AG91" s="42" t="s">
        <v>49</v>
      </c>
      <c r="AH91" s="57" t="s">
        <v>49</v>
      </c>
      <c r="AI91" s="42" t="s">
        <v>49</v>
      </c>
      <c r="AJ91" s="57" t="s">
        <v>49</v>
      </c>
      <c r="AK91" s="42" t="s">
        <v>49</v>
      </c>
      <c r="AL91" s="57" t="s">
        <v>49</v>
      </c>
      <c r="AM91" s="42" t="s">
        <v>49</v>
      </c>
      <c r="AN91" s="57" t="s">
        <v>49</v>
      </c>
      <c r="AO91" s="42" t="s">
        <v>49</v>
      </c>
      <c r="AP91" s="57" t="s">
        <v>49</v>
      </c>
      <c r="AQ91" s="42" t="s">
        <v>49</v>
      </c>
      <c r="AR91" s="57" t="s">
        <v>49</v>
      </c>
      <c r="AS91" s="42" t="s">
        <v>49</v>
      </c>
      <c r="AT91" s="57" t="s">
        <v>49</v>
      </c>
      <c r="AU91" s="42" t="s">
        <v>49</v>
      </c>
      <c r="AV91" s="57" t="s">
        <v>49</v>
      </c>
      <c r="AW91" s="42" t="s">
        <v>57</v>
      </c>
      <c r="AX91" s="57" t="s">
        <v>60</v>
      </c>
      <c r="AY91" s="42" t="s">
        <v>49</v>
      </c>
      <c r="AZ91" s="57" t="s">
        <v>49</v>
      </c>
      <c r="BA91" s="42" t="s">
        <v>49</v>
      </c>
      <c r="BB91" s="57" t="s">
        <v>49</v>
      </c>
      <c r="BC91" s="42" t="s">
        <v>49</v>
      </c>
      <c r="BD91" s="57" t="s">
        <v>49</v>
      </c>
      <c r="BE91" s="42" t="s">
        <v>49</v>
      </c>
      <c r="BF91" s="57" t="s">
        <v>49</v>
      </c>
      <c r="BG91" s="42" t="s">
        <v>49</v>
      </c>
      <c r="BH91" s="57" t="s">
        <v>49</v>
      </c>
      <c r="BI91" s="58"/>
    </row>
    <row r="92" spans="2:61" ht="33" customHeight="1" x14ac:dyDescent="0.2">
      <c r="B92" s="53" t="s">
        <v>209</v>
      </c>
      <c r="C92" s="54" t="s">
        <v>210</v>
      </c>
      <c r="D92" s="55" t="s">
        <v>48</v>
      </c>
      <c r="E92" s="42" t="s">
        <v>50</v>
      </c>
      <c r="F92" s="56" t="s">
        <v>60</v>
      </c>
      <c r="G92" s="42" t="s">
        <v>55</v>
      </c>
      <c r="H92" s="56" t="s">
        <v>60</v>
      </c>
      <c r="I92" s="42" t="s">
        <v>49</v>
      </c>
      <c r="J92" s="56" t="s">
        <v>49</v>
      </c>
      <c r="K92" s="42" t="s">
        <v>49</v>
      </c>
      <c r="L92" s="56" t="s">
        <v>49</v>
      </c>
      <c r="M92" s="42" t="s">
        <v>49</v>
      </c>
      <c r="N92" s="57" t="s">
        <v>49</v>
      </c>
      <c r="O92" s="42" t="s">
        <v>49</v>
      </c>
      <c r="P92" s="57" t="s">
        <v>49</v>
      </c>
      <c r="Q92" s="42" t="s">
        <v>49</v>
      </c>
      <c r="R92" s="57" t="s">
        <v>49</v>
      </c>
      <c r="S92" s="42" t="s">
        <v>49</v>
      </c>
      <c r="T92" s="57" t="s">
        <v>49</v>
      </c>
      <c r="U92" s="42" t="s">
        <v>49</v>
      </c>
      <c r="V92" s="57" t="s">
        <v>49</v>
      </c>
      <c r="W92" s="42" t="s">
        <v>49</v>
      </c>
      <c r="X92" s="57" t="s">
        <v>49</v>
      </c>
      <c r="Y92" s="42" t="s">
        <v>49</v>
      </c>
      <c r="Z92" s="57" t="s">
        <v>49</v>
      </c>
      <c r="AA92" s="42" t="s">
        <v>49</v>
      </c>
      <c r="AB92" s="57" t="s">
        <v>49</v>
      </c>
      <c r="AC92" s="42" t="s">
        <v>49</v>
      </c>
      <c r="AD92" s="57" t="s">
        <v>49</v>
      </c>
      <c r="AE92" s="42" t="s">
        <v>49</v>
      </c>
      <c r="AF92" s="57" t="s">
        <v>49</v>
      </c>
      <c r="AG92" s="42" t="s">
        <v>49</v>
      </c>
      <c r="AH92" s="57" t="s">
        <v>49</v>
      </c>
      <c r="AI92" s="42" t="s">
        <v>49</v>
      </c>
      <c r="AJ92" s="57" t="s">
        <v>49</v>
      </c>
      <c r="AK92" s="42" t="s">
        <v>49</v>
      </c>
      <c r="AL92" s="57" t="s">
        <v>49</v>
      </c>
      <c r="AM92" s="42" t="s">
        <v>49</v>
      </c>
      <c r="AN92" s="57" t="s">
        <v>49</v>
      </c>
      <c r="AO92" s="42" t="s">
        <v>49</v>
      </c>
      <c r="AP92" s="57" t="s">
        <v>49</v>
      </c>
      <c r="AQ92" s="42" t="s">
        <v>49</v>
      </c>
      <c r="AR92" s="57" t="s">
        <v>49</v>
      </c>
      <c r="AS92" s="42" t="s">
        <v>49</v>
      </c>
      <c r="AT92" s="57" t="s">
        <v>49</v>
      </c>
      <c r="AU92" s="42" t="s">
        <v>49</v>
      </c>
      <c r="AV92" s="57" t="s">
        <v>49</v>
      </c>
      <c r="AW92" s="42" t="s">
        <v>49</v>
      </c>
      <c r="AX92" s="57" t="s">
        <v>49</v>
      </c>
      <c r="AY92" s="42" t="s">
        <v>49</v>
      </c>
      <c r="AZ92" s="57" t="s">
        <v>49</v>
      </c>
      <c r="BA92" s="42" t="s">
        <v>49</v>
      </c>
      <c r="BB92" s="57" t="s">
        <v>49</v>
      </c>
      <c r="BC92" s="42" t="s">
        <v>49</v>
      </c>
      <c r="BD92" s="57" t="s">
        <v>49</v>
      </c>
      <c r="BE92" s="42" t="s">
        <v>49</v>
      </c>
      <c r="BF92" s="57" t="s">
        <v>49</v>
      </c>
      <c r="BG92" s="42" t="s">
        <v>49</v>
      </c>
      <c r="BH92" s="57" t="s">
        <v>49</v>
      </c>
      <c r="BI92" s="58"/>
    </row>
    <row r="93" spans="2:61" ht="33" customHeight="1" x14ac:dyDescent="0.2">
      <c r="B93" s="53" t="s">
        <v>211</v>
      </c>
      <c r="C93" s="54" t="s">
        <v>212</v>
      </c>
      <c r="D93" s="55" t="s">
        <v>48</v>
      </c>
      <c r="E93" s="42" t="s">
        <v>50</v>
      </c>
      <c r="F93" s="56" t="s">
        <v>60</v>
      </c>
      <c r="G93" s="42" t="s">
        <v>49</v>
      </c>
      <c r="H93" s="56" t="s">
        <v>49</v>
      </c>
      <c r="I93" s="42" t="s">
        <v>49</v>
      </c>
      <c r="J93" s="56" t="s">
        <v>49</v>
      </c>
      <c r="K93" s="42" t="s">
        <v>49</v>
      </c>
      <c r="L93" s="56" t="s">
        <v>49</v>
      </c>
      <c r="M93" s="42" t="s">
        <v>49</v>
      </c>
      <c r="N93" s="57" t="s">
        <v>49</v>
      </c>
      <c r="O93" s="42" t="s">
        <v>49</v>
      </c>
      <c r="P93" s="57" t="s">
        <v>49</v>
      </c>
      <c r="Q93" s="42" t="s">
        <v>49</v>
      </c>
      <c r="R93" s="57" t="s">
        <v>49</v>
      </c>
      <c r="S93" s="42" t="s">
        <v>49</v>
      </c>
      <c r="T93" s="57" t="s">
        <v>49</v>
      </c>
      <c r="U93" s="42" t="s">
        <v>49</v>
      </c>
      <c r="V93" s="57" t="s">
        <v>49</v>
      </c>
      <c r="W93" s="42" t="s">
        <v>49</v>
      </c>
      <c r="X93" s="57" t="s">
        <v>49</v>
      </c>
      <c r="Y93" s="42" t="s">
        <v>57</v>
      </c>
      <c r="Z93" s="57" t="s">
        <v>60</v>
      </c>
      <c r="AA93" s="42" t="s">
        <v>49</v>
      </c>
      <c r="AB93" s="57" t="s">
        <v>49</v>
      </c>
      <c r="AC93" s="42" t="s">
        <v>49</v>
      </c>
      <c r="AD93" s="57" t="s">
        <v>49</v>
      </c>
      <c r="AE93" s="42" t="s">
        <v>49</v>
      </c>
      <c r="AF93" s="57" t="s">
        <v>49</v>
      </c>
      <c r="AG93" s="42" t="s">
        <v>49</v>
      </c>
      <c r="AH93" s="57" t="s">
        <v>49</v>
      </c>
      <c r="AI93" s="42" t="s">
        <v>49</v>
      </c>
      <c r="AJ93" s="57" t="s">
        <v>49</v>
      </c>
      <c r="AK93" s="42" t="s">
        <v>49</v>
      </c>
      <c r="AL93" s="57" t="s">
        <v>49</v>
      </c>
      <c r="AM93" s="42" t="s">
        <v>49</v>
      </c>
      <c r="AN93" s="57" t="s">
        <v>49</v>
      </c>
      <c r="AO93" s="42" t="s">
        <v>49</v>
      </c>
      <c r="AP93" s="57" t="s">
        <v>49</v>
      </c>
      <c r="AQ93" s="42" t="s">
        <v>49</v>
      </c>
      <c r="AR93" s="57" t="s">
        <v>49</v>
      </c>
      <c r="AS93" s="42" t="s">
        <v>49</v>
      </c>
      <c r="AT93" s="57" t="s">
        <v>49</v>
      </c>
      <c r="AU93" s="42" t="s">
        <v>49</v>
      </c>
      <c r="AV93" s="57" t="s">
        <v>49</v>
      </c>
      <c r="AW93" s="42" t="s">
        <v>49</v>
      </c>
      <c r="AX93" s="57" t="s">
        <v>49</v>
      </c>
      <c r="AY93" s="42" t="s">
        <v>49</v>
      </c>
      <c r="AZ93" s="57" t="s">
        <v>49</v>
      </c>
      <c r="BA93" s="42" t="s">
        <v>49</v>
      </c>
      <c r="BB93" s="57" t="s">
        <v>49</v>
      </c>
      <c r="BC93" s="42" t="s">
        <v>55</v>
      </c>
      <c r="BD93" s="57" t="s">
        <v>60</v>
      </c>
      <c r="BE93" s="42" t="s">
        <v>49</v>
      </c>
      <c r="BF93" s="57" t="s">
        <v>49</v>
      </c>
      <c r="BG93" s="42" t="s">
        <v>49</v>
      </c>
      <c r="BH93" s="57" t="s">
        <v>49</v>
      </c>
      <c r="BI93" s="58"/>
    </row>
    <row r="94" spans="2:61" ht="33" customHeight="1" x14ac:dyDescent="0.2">
      <c r="B94" s="53" t="s">
        <v>213</v>
      </c>
      <c r="C94" s="54" t="s">
        <v>214</v>
      </c>
      <c r="D94" s="55" t="s">
        <v>48</v>
      </c>
      <c r="E94" s="42" t="s">
        <v>49</v>
      </c>
      <c r="F94" s="56" t="s">
        <v>49</v>
      </c>
      <c r="G94" s="42" t="s">
        <v>49</v>
      </c>
      <c r="H94" s="56" t="s">
        <v>49</v>
      </c>
      <c r="I94" s="42" t="s">
        <v>49</v>
      </c>
      <c r="J94" s="56" t="s">
        <v>49</v>
      </c>
      <c r="K94" s="42" t="s">
        <v>49</v>
      </c>
      <c r="L94" s="56" t="s">
        <v>49</v>
      </c>
      <c r="M94" s="42" t="s">
        <v>49</v>
      </c>
      <c r="N94" s="57" t="s">
        <v>49</v>
      </c>
      <c r="O94" s="42" t="s">
        <v>49</v>
      </c>
      <c r="P94" s="57" t="s">
        <v>49</v>
      </c>
      <c r="Q94" s="42" t="s">
        <v>49</v>
      </c>
      <c r="R94" s="57" t="s">
        <v>49</v>
      </c>
      <c r="S94" s="42" t="s">
        <v>49</v>
      </c>
      <c r="T94" s="57" t="s">
        <v>49</v>
      </c>
      <c r="U94" s="42" t="s">
        <v>49</v>
      </c>
      <c r="V94" s="57" t="s">
        <v>49</v>
      </c>
      <c r="W94" s="42" t="s">
        <v>49</v>
      </c>
      <c r="X94" s="57" t="s">
        <v>49</v>
      </c>
      <c r="Y94" s="42" t="s">
        <v>49</v>
      </c>
      <c r="Z94" s="57" t="s">
        <v>49</v>
      </c>
      <c r="AA94" s="42" t="s">
        <v>49</v>
      </c>
      <c r="AB94" s="57" t="s">
        <v>49</v>
      </c>
      <c r="AC94" s="42" t="s">
        <v>49</v>
      </c>
      <c r="AD94" s="57" t="s">
        <v>49</v>
      </c>
      <c r="AE94" s="42" t="s">
        <v>49</v>
      </c>
      <c r="AF94" s="57" t="s">
        <v>49</v>
      </c>
      <c r="AG94" s="42" t="s">
        <v>49</v>
      </c>
      <c r="AH94" s="57" t="s">
        <v>49</v>
      </c>
      <c r="AI94" s="42" t="s">
        <v>49</v>
      </c>
      <c r="AJ94" s="57" t="s">
        <v>49</v>
      </c>
      <c r="AK94" s="42" t="s">
        <v>49</v>
      </c>
      <c r="AL94" s="57" t="s">
        <v>49</v>
      </c>
      <c r="AM94" s="42" t="s">
        <v>49</v>
      </c>
      <c r="AN94" s="57" t="s">
        <v>49</v>
      </c>
      <c r="AO94" s="42" t="s">
        <v>49</v>
      </c>
      <c r="AP94" s="57" t="s">
        <v>49</v>
      </c>
      <c r="AQ94" s="42" t="s">
        <v>49</v>
      </c>
      <c r="AR94" s="57" t="s">
        <v>49</v>
      </c>
      <c r="AS94" s="42" t="s">
        <v>49</v>
      </c>
      <c r="AT94" s="57" t="s">
        <v>49</v>
      </c>
      <c r="AU94" s="42" t="s">
        <v>49</v>
      </c>
      <c r="AV94" s="57" t="s">
        <v>49</v>
      </c>
      <c r="AW94" s="42" t="s">
        <v>49</v>
      </c>
      <c r="AX94" s="57" t="s">
        <v>49</v>
      </c>
      <c r="AY94" s="42" t="s">
        <v>49</v>
      </c>
      <c r="AZ94" s="57" t="s">
        <v>49</v>
      </c>
      <c r="BA94" s="42" t="s">
        <v>50</v>
      </c>
      <c r="BB94" s="57" t="s">
        <v>60</v>
      </c>
      <c r="BC94" s="42" t="s">
        <v>49</v>
      </c>
      <c r="BD94" s="57" t="s">
        <v>49</v>
      </c>
      <c r="BE94" s="42" t="s">
        <v>49</v>
      </c>
      <c r="BF94" s="57" t="s">
        <v>49</v>
      </c>
      <c r="BG94" s="42" t="s">
        <v>49</v>
      </c>
      <c r="BH94" s="57" t="s">
        <v>49</v>
      </c>
      <c r="BI94" s="58"/>
    </row>
    <row r="95" spans="2:61" ht="33" customHeight="1" x14ac:dyDescent="0.2">
      <c r="B95" s="53" t="s">
        <v>215</v>
      </c>
      <c r="C95" s="54" t="s">
        <v>216</v>
      </c>
      <c r="D95" s="55" t="s">
        <v>54</v>
      </c>
      <c r="E95" s="42" t="s">
        <v>50</v>
      </c>
      <c r="F95" s="56" t="s">
        <v>56</v>
      </c>
      <c r="G95" s="42" t="s">
        <v>49</v>
      </c>
      <c r="H95" s="56" t="s">
        <v>49</v>
      </c>
      <c r="I95" s="42" t="s">
        <v>49</v>
      </c>
      <c r="J95" s="56" t="s">
        <v>49</v>
      </c>
      <c r="K95" s="42" t="s">
        <v>49</v>
      </c>
      <c r="L95" s="56" t="s">
        <v>49</v>
      </c>
      <c r="M95" s="42" t="s">
        <v>55</v>
      </c>
      <c r="N95" s="57" t="s">
        <v>56</v>
      </c>
      <c r="O95" s="42" t="s">
        <v>49</v>
      </c>
      <c r="P95" s="57" t="s">
        <v>49</v>
      </c>
      <c r="Q95" s="42" t="s">
        <v>49</v>
      </c>
      <c r="R95" s="57" t="s">
        <v>49</v>
      </c>
      <c r="S95" s="42" t="s">
        <v>49</v>
      </c>
      <c r="T95" s="57" t="s">
        <v>49</v>
      </c>
      <c r="U95" s="42" t="s">
        <v>49</v>
      </c>
      <c r="V95" s="57" t="s">
        <v>49</v>
      </c>
      <c r="W95" s="42" t="s">
        <v>49</v>
      </c>
      <c r="X95" s="57" t="s">
        <v>49</v>
      </c>
      <c r="Y95" s="42" t="s">
        <v>49</v>
      </c>
      <c r="Z95" s="57" t="s">
        <v>49</v>
      </c>
      <c r="AA95" s="42" t="s">
        <v>49</v>
      </c>
      <c r="AB95" s="57" t="s">
        <v>49</v>
      </c>
      <c r="AC95" s="42" t="s">
        <v>49</v>
      </c>
      <c r="AD95" s="57" t="s">
        <v>49</v>
      </c>
      <c r="AE95" s="42" t="s">
        <v>49</v>
      </c>
      <c r="AF95" s="57" t="s">
        <v>49</v>
      </c>
      <c r="AG95" s="42" t="s">
        <v>49</v>
      </c>
      <c r="AH95" s="57" t="s">
        <v>49</v>
      </c>
      <c r="AI95" s="42" t="s">
        <v>49</v>
      </c>
      <c r="AJ95" s="57" t="s">
        <v>49</v>
      </c>
      <c r="AK95" s="42" t="s">
        <v>49</v>
      </c>
      <c r="AL95" s="57" t="s">
        <v>49</v>
      </c>
      <c r="AM95" s="42" t="s">
        <v>49</v>
      </c>
      <c r="AN95" s="57" t="s">
        <v>49</v>
      </c>
      <c r="AO95" s="42" t="s">
        <v>49</v>
      </c>
      <c r="AP95" s="57" t="s">
        <v>49</v>
      </c>
      <c r="AQ95" s="42" t="s">
        <v>49</v>
      </c>
      <c r="AR95" s="57" t="s">
        <v>49</v>
      </c>
      <c r="AS95" s="42" t="s">
        <v>49</v>
      </c>
      <c r="AT95" s="57" t="s">
        <v>49</v>
      </c>
      <c r="AU95" s="42" t="s">
        <v>49</v>
      </c>
      <c r="AV95" s="57" t="s">
        <v>49</v>
      </c>
      <c r="AW95" s="42" t="s">
        <v>49</v>
      </c>
      <c r="AX95" s="57" t="s">
        <v>49</v>
      </c>
      <c r="AY95" s="42" t="s">
        <v>49</v>
      </c>
      <c r="AZ95" s="57" t="s">
        <v>49</v>
      </c>
      <c r="BA95" s="42" t="s">
        <v>49</v>
      </c>
      <c r="BB95" s="57" t="s">
        <v>49</v>
      </c>
      <c r="BC95" s="42" t="s">
        <v>49</v>
      </c>
      <c r="BD95" s="57" t="s">
        <v>49</v>
      </c>
      <c r="BE95" s="42" t="s">
        <v>49</v>
      </c>
      <c r="BF95" s="57" t="s">
        <v>49</v>
      </c>
      <c r="BG95" s="42" t="s">
        <v>49</v>
      </c>
      <c r="BH95" s="57" t="s">
        <v>49</v>
      </c>
      <c r="BI95" s="58"/>
    </row>
    <row r="96" spans="2:61" ht="33" customHeight="1" x14ac:dyDescent="0.2">
      <c r="B96" s="53" t="s">
        <v>217</v>
      </c>
      <c r="C96" s="54" t="s">
        <v>218</v>
      </c>
      <c r="D96" s="55" t="s">
        <v>54</v>
      </c>
      <c r="E96" s="42" t="s">
        <v>49</v>
      </c>
      <c r="F96" s="56" t="s">
        <v>49</v>
      </c>
      <c r="G96" s="42" t="s">
        <v>49</v>
      </c>
      <c r="H96" s="56" t="s">
        <v>49</v>
      </c>
      <c r="I96" s="42" t="s">
        <v>49</v>
      </c>
      <c r="J96" s="56" t="s">
        <v>49</v>
      </c>
      <c r="K96" s="42" t="s">
        <v>49</v>
      </c>
      <c r="L96" s="56" t="s">
        <v>49</v>
      </c>
      <c r="M96" s="42" t="s">
        <v>49</v>
      </c>
      <c r="N96" s="57" t="s">
        <v>49</v>
      </c>
      <c r="O96" s="42" t="s">
        <v>49</v>
      </c>
      <c r="P96" s="57" t="s">
        <v>49</v>
      </c>
      <c r="Q96" s="42" t="s">
        <v>49</v>
      </c>
      <c r="R96" s="57" t="s">
        <v>49</v>
      </c>
      <c r="S96" s="42" t="s">
        <v>49</v>
      </c>
      <c r="T96" s="57" t="s">
        <v>49</v>
      </c>
      <c r="U96" s="42" t="s">
        <v>49</v>
      </c>
      <c r="V96" s="57" t="s">
        <v>49</v>
      </c>
      <c r="W96" s="42" t="s">
        <v>49</v>
      </c>
      <c r="X96" s="57" t="s">
        <v>49</v>
      </c>
      <c r="Y96" s="42" t="s">
        <v>49</v>
      </c>
      <c r="Z96" s="57" t="s">
        <v>49</v>
      </c>
      <c r="AA96" s="42" t="s">
        <v>49</v>
      </c>
      <c r="AB96" s="57" t="s">
        <v>49</v>
      </c>
      <c r="AC96" s="42" t="s">
        <v>49</v>
      </c>
      <c r="AD96" s="57" t="s">
        <v>49</v>
      </c>
      <c r="AE96" s="42" t="s">
        <v>49</v>
      </c>
      <c r="AF96" s="57" t="s">
        <v>49</v>
      </c>
      <c r="AG96" s="42" t="s">
        <v>49</v>
      </c>
      <c r="AH96" s="57" t="s">
        <v>49</v>
      </c>
      <c r="AI96" s="42" t="s">
        <v>49</v>
      </c>
      <c r="AJ96" s="57" t="s">
        <v>49</v>
      </c>
      <c r="AK96" s="42" t="s">
        <v>49</v>
      </c>
      <c r="AL96" s="57" t="s">
        <v>49</v>
      </c>
      <c r="AM96" s="42" t="s">
        <v>49</v>
      </c>
      <c r="AN96" s="57" t="s">
        <v>49</v>
      </c>
      <c r="AO96" s="42" t="s">
        <v>49</v>
      </c>
      <c r="AP96" s="57" t="s">
        <v>49</v>
      </c>
      <c r="AQ96" s="42" t="s">
        <v>50</v>
      </c>
      <c r="AR96" s="57" t="s">
        <v>56</v>
      </c>
      <c r="AS96" s="42" t="s">
        <v>49</v>
      </c>
      <c r="AT96" s="57" t="s">
        <v>49</v>
      </c>
      <c r="AU96" s="42" t="s">
        <v>49</v>
      </c>
      <c r="AV96" s="57" t="s">
        <v>49</v>
      </c>
      <c r="AW96" s="42" t="s">
        <v>49</v>
      </c>
      <c r="AX96" s="57" t="s">
        <v>49</v>
      </c>
      <c r="AY96" s="42" t="s">
        <v>49</v>
      </c>
      <c r="AZ96" s="57" t="s">
        <v>49</v>
      </c>
      <c r="BA96" s="42" t="s">
        <v>49</v>
      </c>
      <c r="BB96" s="57" t="s">
        <v>49</v>
      </c>
      <c r="BC96" s="42" t="s">
        <v>49</v>
      </c>
      <c r="BD96" s="57" t="s">
        <v>49</v>
      </c>
      <c r="BE96" s="42" t="s">
        <v>49</v>
      </c>
      <c r="BF96" s="57" t="s">
        <v>49</v>
      </c>
      <c r="BG96" s="42" t="s">
        <v>49</v>
      </c>
      <c r="BH96" s="57" t="s">
        <v>49</v>
      </c>
      <c r="BI96" s="58"/>
    </row>
    <row r="97" spans="2:61" ht="33" customHeight="1" x14ac:dyDescent="0.2">
      <c r="B97" s="53" t="s">
        <v>219</v>
      </c>
      <c r="C97" s="54" t="s">
        <v>220</v>
      </c>
      <c r="D97" s="55" t="s">
        <v>48</v>
      </c>
      <c r="E97" s="42" t="s">
        <v>49</v>
      </c>
      <c r="F97" s="56" t="s">
        <v>49</v>
      </c>
      <c r="G97" s="42" t="s">
        <v>49</v>
      </c>
      <c r="H97" s="56" t="s">
        <v>49</v>
      </c>
      <c r="I97" s="42" t="s">
        <v>49</v>
      </c>
      <c r="J97" s="56" t="s">
        <v>49</v>
      </c>
      <c r="K97" s="42" t="s">
        <v>49</v>
      </c>
      <c r="L97" s="56" t="s">
        <v>49</v>
      </c>
      <c r="M97" s="42" t="s">
        <v>65</v>
      </c>
      <c r="N97" s="57" t="s">
        <v>60</v>
      </c>
      <c r="O97" s="42" t="s">
        <v>49</v>
      </c>
      <c r="P97" s="57" t="s">
        <v>49</v>
      </c>
      <c r="Q97" s="42" t="s">
        <v>49</v>
      </c>
      <c r="R97" s="57" t="s">
        <v>49</v>
      </c>
      <c r="S97" s="42" t="s">
        <v>49</v>
      </c>
      <c r="T97" s="57" t="s">
        <v>49</v>
      </c>
      <c r="U97" s="42" t="s">
        <v>49</v>
      </c>
      <c r="V97" s="57" t="s">
        <v>49</v>
      </c>
      <c r="W97" s="42" t="s">
        <v>49</v>
      </c>
      <c r="X97" s="57" t="s">
        <v>49</v>
      </c>
      <c r="Y97" s="42" t="s">
        <v>50</v>
      </c>
      <c r="Z97" s="57" t="s">
        <v>60</v>
      </c>
      <c r="AA97" s="42" t="s">
        <v>49</v>
      </c>
      <c r="AB97" s="57" t="s">
        <v>49</v>
      </c>
      <c r="AC97" s="42" t="s">
        <v>49</v>
      </c>
      <c r="AD97" s="57" t="s">
        <v>49</v>
      </c>
      <c r="AE97" s="42" t="s">
        <v>49</v>
      </c>
      <c r="AF97" s="57" t="s">
        <v>49</v>
      </c>
      <c r="AG97" s="42" t="s">
        <v>49</v>
      </c>
      <c r="AH97" s="57" t="s">
        <v>49</v>
      </c>
      <c r="AI97" s="42" t="s">
        <v>49</v>
      </c>
      <c r="AJ97" s="57" t="s">
        <v>49</v>
      </c>
      <c r="AK97" s="42" t="s">
        <v>49</v>
      </c>
      <c r="AL97" s="57" t="s">
        <v>49</v>
      </c>
      <c r="AM97" s="42" t="s">
        <v>49</v>
      </c>
      <c r="AN97" s="57" t="s">
        <v>49</v>
      </c>
      <c r="AO97" s="42" t="s">
        <v>49</v>
      </c>
      <c r="AP97" s="57" t="s">
        <v>49</v>
      </c>
      <c r="AQ97" s="42" t="s">
        <v>55</v>
      </c>
      <c r="AR97" s="57" t="s">
        <v>60</v>
      </c>
      <c r="AS97" s="42" t="s">
        <v>49</v>
      </c>
      <c r="AT97" s="57" t="s">
        <v>49</v>
      </c>
      <c r="AU97" s="42" t="s">
        <v>49</v>
      </c>
      <c r="AV97" s="57" t="s">
        <v>49</v>
      </c>
      <c r="AW97" s="42" t="s">
        <v>49</v>
      </c>
      <c r="AX97" s="57" t="s">
        <v>49</v>
      </c>
      <c r="AY97" s="42" t="s">
        <v>49</v>
      </c>
      <c r="AZ97" s="57" t="s">
        <v>49</v>
      </c>
      <c r="BA97" s="42" t="s">
        <v>49</v>
      </c>
      <c r="BB97" s="57" t="s">
        <v>49</v>
      </c>
      <c r="BC97" s="42" t="s">
        <v>57</v>
      </c>
      <c r="BD97" s="57" t="s">
        <v>60</v>
      </c>
      <c r="BE97" s="42" t="s">
        <v>49</v>
      </c>
      <c r="BF97" s="57" t="s">
        <v>49</v>
      </c>
      <c r="BG97" s="42" t="s">
        <v>49</v>
      </c>
      <c r="BH97" s="57" t="s">
        <v>49</v>
      </c>
      <c r="BI97" s="58"/>
    </row>
    <row r="98" spans="2:61" ht="33" customHeight="1" x14ac:dyDescent="0.2">
      <c r="B98" s="53" t="s">
        <v>221</v>
      </c>
      <c r="C98" s="54" t="s">
        <v>222</v>
      </c>
      <c r="D98" s="55" t="s">
        <v>48</v>
      </c>
      <c r="E98" s="42" t="s">
        <v>49</v>
      </c>
      <c r="F98" s="56" t="s">
        <v>49</v>
      </c>
      <c r="G98" s="42" t="s">
        <v>49</v>
      </c>
      <c r="H98" s="56" t="s">
        <v>49</v>
      </c>
      <c r="I98" s="42" t="s">
        <v>49</v>
      </c>
      <c r="J98" s="56" t="s">
        <v>49</v>
      </c>
      <c r="K98" s="42" t="s">
        <v>49</v>
      </c>
      <c r="L98" s="56" t="s">
        <v>49</v>
      </c>
      <c r="M98" s="42" t="s">
        <v>49</v>
      </c>
      <c r="N98" s="57" t="s">
        <v>49</v>
      </c>
      <c r="O98" s="42" t="s">
        <v>49</v>
      </c>
      <c r="P98" s="57" t="s">
        <v>49</v>
      </c>
      <c r="Q98" s="42" t="s">
        <v>49</v>
      </c>
      <c r="R98" s="57" t="s">
        <v>49</v>
      </c>
      <c r="S98" s="42" t="s">
        <v>50</v>
      </c>
      <c r="T98" s="57" t="s">
        <v>60</v>
      </c>
      <c r="U98" s="42" t="s">
        <v>49</v>
      </c>
      <c r="V98" s="57" t="s">
        <v>49</v>
      </c>
      <c r="W98" s="42" t="s">
        <v>49</v>
      </c>
      <c r="X98" s="57" t="s">
        <v>49</v>
      </c>
      <c r="Y98" s="42" t="s">
        <v>49</v>
      </c>
      <c r="Z98" s="57" t="s">
        <v>49</v>
      </c>
      <c r="AA98" s="42" t="s">
        <v>49</v>
      </c>
      <c r="AB98" s="57" t="s">
        <v>49</v>
      </c>
      <c r="AC98" s="42" t="s">
        <v>49</v>
      </c>
      <c r="AD98" s="57" t="s">
        <v>49</v>
      </c>
      <c r="AE98" s="42" t="s">
        <v>49</v>
      </c>
      <c r="AF98" s="57" t="s">
        <v>49</v>
      </c>
      <c r="AG98" s="42" t="s">
        <v>49</v>
      </c>
      <c r="AH98" s="57" t="s">
        <v>49</v>
      </c>
      <c r="AI98" s="42" t="s">
        <v>49</v>
      </c>
      <c r="AJ98" s="57" t="s">
        <v>49</v>
      </c>
      <c r="AK98" s="42" t="s">
        <v>49</v>
      </c>
      <c r="AL98" s="57" t="s">
        <v>49</v>
      </c>
      <c r="AM98" s="42" t="s">
        <v>49</v>
      </c>
      <c r="AN98" s="57" t="s">
        <v>49</v>
      </c>
      <c r="AO98" s="42" t="s">
        <v>49</v>
      </c>
      <c r="AP98" s="57" t="s">
        <v>49</v>
      </c>
      <c r="AQ98" s="42" t="s">
        <v>57</v>
      </c>
      <c r="AR98" s="57" t="s">
        <v>60</v>
      </c>
      <c r="AS98" s="42" t="s">
        <v>49</v>
      </c>
      <c r="AT98" s="57" t="s">
        <v>49</v>
      </c>
      <c r="AU98" s="42" t="s">
        <v>55</v>
      </c>
      <c r="AV98" s="57" t="s">
        <v>60</v>
      </c>
      <c r="AW98" s="42" t="s">
        <v>49</v>
      </c>
      <c r="AX98" s="57" t="s">
        <v>49</v>
      </c>
      <c r="AY98" s="42" t="s">
        <v>49</v>
      </c>
      <c r="AZ98" s="57" t="s">
        <v>49</v>
      </c>
      <c r="BA98" s="42" t="s">
        <v>49</v>
      </c>
      <c r="BB98" s="57" t="s">
        <v>49</v>
      </c>
      <c r="BC98" s="42" t="s">
        <v>49</v>
      </c>
      <c r="BD98" s="57" t="s">
        <v>49</v>
      </c>
      <c r="BE98" s="42" t="s">
        <v>49</v>
      </c>
      <c r="BF98" s="57" t="s">
        <v>49</v>
      </c>
      <c r="BG98" s="42" t="s">
        <v>49</v>
      </c>
      <c r="BH98" s="57" t="s">
        <v>49</v>
      </c>
      <c r="BI98" s="58"/>
    </row>
    <row r="99" spans="2:61" ht="33" customHeight="1" x14ac:dyDescent="0.2">
      <c r="B99" s="53" t="s">
        <v>223</v>
      </c>
      <c r="C99" s="54" t="s">
        <v>224</v>
      </c>
      <c r="D99" s="55" t="s">
        <v>48</v>
      </c>
      <c r="E99" s="42" t="s">
        <v>49</v>
      </c>
      <c r="F99" s="56" t="s">
        <v>49</v>
      </c>
      <c r="G99" s="42" t="s">
        <v>50</v>
      </c>
      <c r="H99" s="56" t="s">
        <v>60</v>
      </c>
      <c r="I99" s="42" t="s">
        <v>49</v>
      </c>
      <c r="J99" s="56" t="s">
        <v>49</v>
      </c>
      <c r="K99" s="42" t="s">
        <v>49</v>
      </c>
      <c r="L99" s="56" t="s">
        <v>49</v>
      </c>
      <c r="M99" s="42" t="s">
        <v>49</v>
      </c>
      <c r="N99" s="57" t="s">
        <v>49</v>
      </c>
      <c r="O99" s="42" t="s">
        <v>49</v>
      </c>
      <c r="P99" s="57" t="s">
        <v>49</v>
      </c>
      <c r="Q99" s="42" t="s">
        <v>49</v>
      </c>
      <c r="R99" s="57" t="s">
        <v>49</v>
      </c>
      <c r="S99" s="42" t="s">
        <v>49</v>
      </c>
      <c r="T99" s="57" t="s">
        <v>49</v>
      </c>
      <c r="U99" s="42" t="s">
        <v>49</v>
      </c>
      <c r="V99" s="57" t="s">
        <v>49</v>
      </c>
      <c r="W99" s="42" t="s">
        <v>49</v>
      </c>
      <c r="X99" s="57" t="s">
        <v>49</v>
      </c>
      <c r="Y99" s="42" t="s">
        <v>49</v>
      </c>
      <c r="Z99" s="57" t="s">
        <v>49</v>
      </c>
      <c r="AA99" s="42" t="s">
        <v>49</v>
      </c>
      <c r="AB99" s="57" t="s">
        <v>49</v>
      </c>
      <c r="AC99" s="42" t="s">
        <v>49</v>
      </c>
      <c r="AD99" s="57" t="s">
        <v>49</v>
      </c>
      <c r="AE99" s="42" t="s">
        <v>49</v>
      </c>
      <c r="AF99" s="57" t="s">
        <v>49</v>
      </c>
      <c r="AG99" s="42" t="s">
        <v>49</v>
      </c>
      <c r="AH99" s="57" t="s">
        <v>49</v>
      </c>
      <c r="AI99" s="42" t="s">
        <v>49</v>
      </c>
      <c r="AJ99" s="57" t="s">
        <v>49</v>
      </c>
      <c r="AK99" s="42" t="s">
        <v>49</v>
      </c>
      <c r="AL99" s="57" t="s">
        <v>49</v>
      </c>
      <c r="AM99" s="42" t="s">
        <v>49</v>
      </c>
      <c r="AN99" s="57" t="s">
        <v>49</v>
      </c>
      <c r="AO99" s="42" t="s">
        <v>49</v>
      </c>
      <c r="AP99" s="57" t="s">
        <v>49</v>
      </c>
      <c r="AQ99" s="42" t="s">
        <v>49</v>
      </c>
      <c r="AR99" s="57" t="s">
        <v>49</v>
      </c>
      <c r="AS99" s="42" t="s">
        <v>49</v>
      </c>
      <c r="AT99" s="57" t="s">
        <v>49</v>
      </c>
      <c r="AU99" s="42" t="s">
        <v>49</v>
      </c>
      <c r="AV99" s="57" t="s">
        <v>49</v>
      </c>
      <c r="AW99" s="42" t="s">
        <v>49</v>
      </c>
      <c r="AX99" s="57" t="s">
        <v>49</v>
      </c>
      <c r="AY99" s="42" t="s">
        <v>49</v>
      </c>
      <c r="AZ99" s="57" t="s">
        <v>49</v>
      </c>
      <c r="BA99" s="42" t="s">
        <v>49</v>
      </c>
      <c r="BB99" s="57" t="s">
        <v>49</v>
      </c>
      <c r="BC99" s="42" t="s">
        <v>49</v>
      </c>
      <c r="BD99" s="57" t="s">
        <v>49</v>
      </c>
      <c r="BE99" s="42" t="s">
        <v>49</v>
      </c>
      <c r="BF99" s="57" t="s">
        <v>49</v>
      </c>
      <c r="BG99" s="42" t="s">
        <v>49</v>
      </c>
      <c r="BH99" s="57" t="s">
        <v>49</v>
      </c>
      <c r="BI99" s="58"/>
    </row>
    <row r="100" spans="2:61" ht="33" customHeight="1" x14ac:dyDescent="0.2">
      <c r="B100" s="53" t="s">
        <v>225</v>
      </c>
      <c r="C100" s="54" t="s">
        <v>226</v>
      </c>
      <c r="D100" s="55" t="s">
        <v>54</v>
      </c>
      <c r="E100" s="42" t="s">
        <v>57</v>
      </c>
      <c r="F100" s="56" t="s">
        <v>56</v>
      </c>
      <c r="G100" s="42" t="s">
        <v>49</v>
      </c>
      <c r="H100" s="56" t="s">
        <v>49</v>
      </c>
      <c r="I100" s="42" t="s">
        <v>49</v>
      </c>
      <c r="J100" s="56" t="s">
        <v>49</v>
      </c>
      <c r="K100" s="42" t="s">
        <v>49</v>
      </c>
      <c r="L100" s="56" t="s">
        <v>49</v>
      </c>
      <c r="M100" s="42" t="s">
        <v>50</v>
      </c>
      <c r="N100" s="57" t="s">
        <v>56</v>
      </c>
      <c r="O100" s="42" t="s">
        <v>49</v>
      </c>
      <c r="P100" s="57" t="s">
        <v>49</v>
      </c>
      <c r="Q100" s="42" t="s">
        <v>49</v>
      </c>
      <c r="R100" s="57" t="s">
        <v>49</v>
      </c>
      <c r="S100" s="42" t="s">
        <v>49</v>
      </c>
      <c r="T100" s="57" t="s">
        <v>49</v>
      </c>
      <c r="U100" s="42" t="s">
        <v>49</v>
      </c>
      <c r="V100" s="57" t="s">
        <v>49</v>
      </c>
      <c r="W100" s="42" t="s">
        <v>49</v>
      </c>
      <c r="X100" s="57" t="s">
        <v>49</v>
      </c>
      <c r="Y100" s="42" t="s">
        <v>49</v>
      </c>
      <c r="Z100" s="57" t="s">
        <v>49</v>
      </c>
      <c r="AA100" s="42" t="s">
        <v>49</v>
      </c>
      <c r="AB100" s="57" t="s">
        <v>49</v>
      </c>
      <c r="AC100" s="42" t="s">
        <v>49</v>
      </c>
      <c r="AD100" s="57" t="s">
        <v>49</v>
      </c>
      <c r="AE100" s="42" t="s">
        <v>49</v>
      </c>
      <c r="AF100" s="57" t="s">
        <v>49</v>
      </c>
      <c r="AG100" s="42" t="s">
        <v>49</v>
      </c>
      <c r="AH100" s="57" t="s">
        <v>49</v>
      </c>
      <c r="AI100" s="42" t="s">
        <v>49</v>
      </c>
      <c r="AJ100" s="57" t="s">
        <v>49</v>
      </c>
      <c r="AK100" s="42" t="s">
        <v>55</v>
      </c>
      <c r="AL100" s="57" t="s">
        <v>56</v>
      </c>
      <c r="AM100" s="42" t="s">
        <v>49</v>
      </c>
      <c r="AN100" s="57" t="s">
        <v>49</v>
      </c>
      <c r="AO100" s="42" t="s">
        <v>49</v>
      </c>
      <c r="AP100" s="57" t="s">
        <v>49</v>
      </c>
      <c r="AQ100" s="42" t="s">
        <v>49</v>
      </c>
      <c r="AR100" s="57" t="s">
        <v>49</v>
      </c>
      <c r="AS100" s="42" t="s">
        <v>49</v>
      </c>
      <c r="AT100" s="57" t="s">
        <v>49</v>
      </c>
      <c r="AU100" s="42" t="s">
        <v>49</v>
      </c>
      <c r="AV100" s="57" t="s">
        <v>49</v>
      </c>
      <c r="AW100" s="42" t="s">
        <v>49</v>
      </c>
      <c r="AX100" s="57" t="s">
        <v>49</v>
      </c>
      <c r="AY100" s="42" t="s">
        <v>49</v>
      </c>
      <c r="AZ100" s="57" t="s">
        <v>49</v>
      </c>
      <c r="BA100" s="42" t="s">
        <v>49</v>
      </c>
      <c r="BB100" s="57" t="s">
        <v>49</v>
      </c>
      <c r="BC100" s="42" t="s">
        <v>49</v>
      </c>
      <c r="BD100" s="57" t="s">
        <v>49</v>
      </c>
      <c r="BE100" s="42" t="s">
        <v>49</v>
      </c>
      <c r="BF100" s="57" t="s">
        <v>49</v>
      </c>
      <c r="BG100" s="42" t="s">
        <v>49</v>
      </c>
      <c r="BH100" s="57" t="s">
        <v>49</v>
      </c>
      <c r="BI100" s="58"/>
    </row>
    <row r="101" spans="2:61" ht="33" customHeight="1" x14ac:dyDescent="0.2">
      <c r="B101" s="53" t="s">
        <v>227</v>
      </c>
      <c r="C101" s="54" t="s">
        <v>228</v>
      </c>
      <c r="D101" s="55" t="s">
        <v>48</v>
      </c>
      <c r="E101" s="42" t="s">
        <v>49</v>
      </c>
      <c r="F101" s="56" t="s">
        <v>49</v>
      </c>
      <c r="G101" s="42" t="s">
        <v>49</v>
      </c>
      <c r="H101" s="56" t="s">
        <v>49</v>
      </c>
      <c r="I101" s="42" t="s">
        <v>49</v>
      </c>
      <c r="J101" s="56" t="s">
        <v>49</v>
      </c>
      <c r="K101" s="42" t="s">
        <v>49</v>
      </c>
      <c r="L101" s="56" t="s">
        <v>49</v>
      </c>
      <c r="M101" s="42" t="s">
        <v>49</v>
      </c>
      <c r="N101" s="57" t="s">
        <v>49</v>
      </c>
      <c r="O101" s="42" t="s">
        <v>49</v>
      </c>
      <c r="P101" s="57" t="s">
        <v>49</v>
      </c>
      <c r="Q101" s="42" t="s">
        <v>49</v>
      </c>
      <c r="R101" s="57" t="s">
        <v>49</v>
      </c>
      <c r="S101" s="42" t="s">
        <v>49</v>
      </c>
      <c r="T101" s="57" t="s">
        <v>49</v>
      </c>
      <c r="U101" s="42" t="s">
        <v>50</v>
      </c>
      <c r="V101" s="57" t="s">
        <v>60</v>
      </c>
      <c r="W101" s="42" t="s">
        <v>49</v>
      </c>
      <c r="X101" s="57" t="s">
        <v>49</v>
      </c>
      <c r="Y101" s="42" t="s">
        <v>49</v>
      </c>
      <c r="Z101" s="57" t="s">
        <v>49</v>
      </c>
      <c r="AA101" s="42" t="s">
        <v>49</v>
      </c>
      <c r="AB101" s="57" t="s">
        <v>49</v>
      </c>
      <c r="AC101" s="42" t="s">
        <v>49</v>
      </c>
      <c r="AD101" s="57" t="s">
        <v>49</v>
      </c>
      <c r="AE101" s="42" t="s">
        <v>49</v>
      </c>
      <c r="AF101" s="57" t="s">
        <v>49</v>
      </c>
      <c r="AG101" s="42" t="s">
        <v>49</v>
      </c>
      <c r="AH101" s="57" t="s">
        <v>49</v>
      </c>
      <c r="AI101" s="42" t="s">
        <v>49</v>
      </c>
      <c r="AJ101" s="57" t="s">
        <v>49</v>
      </c>
      <c r="AK101" s="42" t="s">
        <v>49</v>
      </c>
      <c r="AL101" s="57" t="s">
        <v>49</v>
      </c>
      <c r="AM101" s="42" t="s">
        <v>49</v>
      </c>
      <c r="AN101" s="57" t="s">
        <v>49</v>
      </c>
      <c r="AO101" s="42" t="s">
        <v>49</v>
      </c>
      <c r="AP101" s="57" t="s">
        <v>49</v>
      </c>
      <c r="AQ101" s="42" t="s">
        <v>55</v>
      </c>
      <c r="AR101" s="57" t="s">
        <v>51</v>
      </c>
      <c r="AS101" s="42" t="s">
        <v>49</v>
      </c>
      <c r="AT101" s="57" t="s">
        <v>49</v>
      </c>
      <c r="AU101" s="42" t="s">
        <v>49</v>
      </c>
      <c r="AV101" s="57" t="s">
        <v>49</v>
      </c>
      <c r="AW101" s="42" t="s">
        <v>49</v>
      </c>
      <c r="AX101" s="57" t="s">
        <v>49</v>
      </c>
      <c r="AY101" s="42" t="s">
        <v>49</v>
      </c>
      <c r="AZ101" s="57" t="s">
        <v>49</v>
      </c>
      <c r="BA101" s="42" t="s">
        <v>49</v>
      </c>
      <c r="BB101" s="57" t="s">
        <v>49</v>
      </c>
      <c r="BC101" s="42" t="s">
        <v>49</v>
      </c>
      <c r="BD101" s="57" t="s">
        <v>49</v>
      </c>
      <c r="BE101" s="42" t="s">
        <v>49</v>
      </c>
      <c r="BF101" s="57" t="s">
        <v>49</v>
      </c>
      <c r="BG101" s="42" t="s">
        <v>49</v>
      </c>
      <c r="BH101" s="57" t="s">
        <v>49</v>
      </c>
      <c r="BI101" s="58"/>
    </row>
    <row r="102" spans="2:61" ht="33" customHeight="1" x14ac:dyDescent="0.2">
      <c r="B102" s="53" t="s">
        <v>229</v>
      </c>
      <c r="C102" s="54" t="s">
        <v>230</v>
      </c>
      <c r="D102" s="55" t="s">
        <v>48</v>
      </c>
      <c r="E102" s="42" t="s">
        <v>49</v>
      </c>
      <c r="F102" s="56" t="s">
        <v>49</v>
      </c>
      <c r="G102" s="42" t="s">
        <v>49</v>
      </c>
      <c r="H102" s="56" t="s">
        <v>49</v>
      </c>
      <c r="I102" s="42" t="s">
        <v>49</v>
      </c>
      <c r="J102" s="56" t="s">
        <v>49</v>
      </c>
      <c r="K102" s="42" t="s">
        <v>49</v>
      </c>
      <c r="L102" s="56" t="s">
        <v>49</v>
      </c>
      <c r="M102" s="42" t="s">
        <v>49</v>
      </c>
      <c r="N102" s="57" t="s">
        <v>49</v>
      </c>
      <c r="O102" s="42" t="s">
        <v>49</v>
      </c>
      <c r="P102" s="57" t="s">
        <v>49</v>
      </c>
      <c r="Q102" s="42" t="s">
        <v>49</v>
      </c>
      <c r="R102" s="57" t="s">
        <v>49</v>
      </c>
      <c r="S102" s="42" t="s">
        <v>49</v>
      </c>
      <c r="T102" s="57" t="s">
        <v>49</v>
      </c>
      <c r="U102" s="42" t="s">
        <v>49</v>
      </c>
      <c r="V102" s="57" t="s">
        <v>49</v>
      </c>
      <c r="W102" s="42" t="s">
        <v>49</v>
      </c>
      <c r="X102" s="57" t="s">
        <v>49</v>
      </c>
      <c r="Y102" s="42" t="s">
        <v>49</v>
      </c>
      <c r="Z102" s="57" t="s">
        <v>49</v>
      </c>
      <c r="AA102" s="42" t="s">
        <v>49</v>
      </c>
      <c r="AB102" s="57" t="s">
        <v>49</v>
      </c>
      <c r="AC102" s="42" t="s">
        <v>49</v>
      </c>
      <c r="AD102" s="57" t="s">
        <v>49</v>
      </c>
      <c r="AE102" s="42" t="s">
        <v>49</v>
      </c>
      <c r="AF102" s="57" t="s">
        <v>49</v>
      </c>
      <c r="AG102" s="42" t="s">
        <v>49</v>
      </c>
      <c r="AH102" s="57" t="s">
        <v>49</v>
      </c>
      <c r="AI102" s="42" t="s">
        <v>49</v>
      </c>
      <c r="AJ102" s="57" t="s">
        <v>49</v>
      </c>
      <c r="AK102" s="42" t="s">
        <v>49</v>
      </c>
      <c r="AL102" s="57" t="s">
        <v>49</v>
      </c>
      <c r="AM102" s="42" t="s">
        <v>49</v>
      </c>
      <c r="AN102" s="57" t="s">
        <v>49</v>
      </c>
      <c r="AO102" s="42" t="s">
        <v>49</v>
      </c>
      <c r="AP102" s="57" t="s">
        <v>49</v>
      </c>
      <c r="AQ102" s="42" t="s">
        <v>55</v>
      </c>
      <c r="AR102" s="57" t="s">
        <v>60</v>
      </c>
      <c r="AS102" s="42" t="s">
        <v>49</v>
      </c>
      <c r="AT102" s="57" t="s">
        <v>49</v>
      </c>
      <c r="AU102" s="42" t="s">
        <v>49</v>
      </c>
      <c r="AV102" s="57" t="s">
        <v>49</v>
      </c>
      <c r="AW102" s="42" t="s">
        <v>49</v>
      </c>
      <c r="AX102" s="57" t="s">
        <v>49</v>
      </c>
      <c r="AY102" s="42" t="s">
        <v>49</v>
      </c>
      <c r="AZ102" s="57" t="s">
        <v>49</v>
      </c>
      <c r="BA102" s="42" t="s">
        <v>49</v>
      </c>
      <c r="BB102" s="57" t="s">
        <v>49</v>
      </c>
      <c r="BC102" s="42" t="s">
        <v>57</v>
      </c>
      <c r="BD102" s="57" t="s">
        <v>60</v>
      </c>
      <c r="BE102" s="42" t="s">
        <v>49</v>
      </c>
      <c r="BF102" s="57" t="s">
        <v>49</v>
      </c>
      <c r="BG102" s="42" t="s">
        <v>50</v>
      </c>
      <c r="BH102" s="57" t="s">
        <v>60</v>
      </c>
      <c r="BI102" s="58"/>
    </row>
    <row r="103" spans="2:61" ht="33" customHeight="1" x14ac:dyDescent="0.2">
      <c r="B103" s="53" t="s">
        <v>231</v>
      </c>
      <c r="C103" s="54" t="s">
        <v>232</v>
      </c>
      <c r="D103" s="55" t="s">
        <v>48</v>
      </c>
      <c r="E103" s="42" t="s">
        <v>49</v>
      </c>
      <c r="F103" s="56" t="s">
        <v>49</v>
      </c>
      <c r="G103" s="42" t="s">
        <v>49</v>
      </c>
      <c r="H103" s="56" t="s">
        <v>49</v>
      </c>
      <c r="I103" s="42" t="s">
        <v>49</v>
      </c>
      <c r="J103" s="56" t="s">
        <v>49</v>
      </c>
      <c r="K103" s="42" t="s">
        <v>49</v>
      </c>
      <c r="L103" s="56" t="s">
        <v>49</v>
      </c>
      <c r="M103" s="42" t="s">
        <v>49</v>
      </c>
      <c r="N103" s="57" t="s">
        <v>49</v>
      </c>
      <c r="O103" s="42" t="s">
        <v>49</v>
      </c>
      <c r="P103" s="57" t="s">
        <v>49</v>
      </c>
      <c r="Q103" s="42" t="s">
        <v>49</v>
      </c>
      <c r="R103" s="57" t="s">
        <v>49</v>
      </c>
      <c r="S103" s="42" t="s">
        <v>49</v>
      </c>
      <c r="T103" s="57" t="s">
        <v>49</v>
      </c>
      <c r="U103" s="42" t="s">
        <v>49</v>
      </c>
      <c r="V103" s="57" t="s">
        <v>49</v>
      </c>
      <c r="W103" s="42" t="s">
        <v>49</v>
      </c>
      <c r="X103" s="57" t="s">
        <v>49</v>
      </c>
      <c r="Y103" s="42" t="s">
        <v>49</v>
      </c>
      <c r="Z103" s="57" t="s">
        <v>49</v>
      </c>
      <c r="AA103" s="42" t="s">
        <v>49</v>
      </c>
      <c r="AB103" s="57" t="s">
        <v>49</v>
      </c>
      <c r="AC103" s="42" t="s">
        <v>49</v>
      </c>
      <c r="AD103" s="57" t="s">
        <v>49</v>
      </c>
      <c r="AE103" s="42" t="s">
        <v>49</v>
      </c>
      <c r="AF103" s="57" t="s">
        <v>49</v>
      </c>
      <c r="AG103" s="42" t="s">
        <v>49</v>
      </c>
      <c r="AH103" s="57" t="s">
        <v>49</v>
      </c>
      <c r="AI103" s="42" t="s">
        <v>49</v>
      </c>
      <c r="AJ103" s="57" t="s">
        <v>49</v>
      </c>
      <c r="AK103" s="42" t="s">
        <v>49</v>
      </c>
      <c r="AL103" s="57" t="s">
        <v>49</v>
      </c>
      <c r="AM103" s="42" t="s">
        <v>49</v>
      </c>
      <c r="AN103" s="57" t="s">
        <v>49</v>
      </c>
      <c r="AO103" s="42" t="s">
        <v>49</v>
      </c>
      <c r="AP103" s="57" t="s">
        <v>49</v>
      </c>
      <c r="AQ103" s="42" t="s">
        <v>55</v>
      </c>
      <c r="AR103" s="57" t="s">
        <v>60</v>
      </c>
      <c r="AS103" s="42" t="s">
        <v>49</v>
      </c>
      <c r="AT103" s="57" t="s">
        <v>49</v>
      </c>
      <c r="AU103" s="42" t="s">
        <v>49</v>
      </c>
      <c r="AV103" s="57" t="s">
        <v>49</v>
      </c>
      <c r="AW103" s="42" t="s">
        <v>49</v>
      </c>
      <c r="AX103" s="57" t="s">
        <v>49</v>
      </c>
      <c r="AY103" s="42" t="s">
        <v>49</v>
      </c>
      <c r="AZ103" s="57" t="s">
        <v>49</v>
      </c>
      <c r="BA103" s="42" t="s">
        <v>49</v>
      </c>
      <c r="BB103" s="57" t="s">
        <v>49</v>
      </c>
      <c r="BC103" s="42" t="s">
        <v>49</v>
      </c>
      <c r="BD103" s="57" t="s">
        <v>49</v>
      </c>
      <c r="BE103" s="42" t="s">
        <v>49</v>
      </c>
      <c r="BF103" s="57" t="s">
        <v>49</v>
      </c>
      <c r="BG103" s="42" t="s">
        <v>50</v>
      </c>
      <c r="BH103" s="57" t="s">
        <v>60</v>
      </c>
      <c r="BI103" s="58"/>
    </row>
    <row r="104" spans="2:61" ht="33" customHeight="1" x14ac:dyDescent="0.2">
      <c r="B104" s="53" t="s">
        <v>233</v>
      </c>
      <c r="C104" s="54" t="s">
        <v>234</v>
      </c>
      <c r="D104" s="55" t="s">
        <v>48</v>
      </c>
      <c r="E104" s="42" t="s">
        <v>55</v>
      </c>
      <c r="F104" s="56" t="s">
        <v>51</v>
      </c>
      <c r="G104" s="42" t="s">
        <v>49</v>
      </c>
      <c r="H104" s="56" t="s">
        <v>49</v>
      </c>
      <c r="I104" s="42" t="s">
        <v>49</v>
      </c>
      <c r="J104" s="56" t="s">
        <v>49</v>
      </c>
      <c r="K104" s="42" t="s">
        <v>49</v>
      </c>
      <c r="L104" s="56" t="s">
        <v>49</v>
      </c>
      <c r="M104" s="42" t="s">
        <v>49</v>
      </c>
      <c r="N104" s="57" t="s">
        <v>49</v>
      </c>
      <c r="O104" s="42" t="s">
        <v>49</v>
      </c>
      <c r="P104" s="57" t="s">
        <v>49</v>
      </c>
      <c r="Q104" s="42" t="s">
        <v>49</v>
      </c>
      <c r="R104" s="57" t="s">
        <v>49</v>
      </c>
      <c r="S104" s="42" t="s">
        <v>49</v>
      </c>
      <c r="T104" s="57" t="s">
        <v>49</v>
      </c>
      <c r="U104" s="42" t="s">
        <v>50</v>
      </c>
      <c r="V104" s="57" t="s">
        <v>51</v>
      </c>
      <c r="W104" s="42" t="s">
        <v>49</v>
      </c>
      <c r="X104" s="57" t="s">
        <v>49</v>
      </c>
      <c r="Y104" s="42" t="s">
        <v>49</v>
      </c>
      <c r="Z104" s="57" t="s">
        <v>49</v>
      </c>
      <c r="AA104" s="42" t="s">
        <v>49</v>
      </c>
      <c r="AB104" s="57" t="s">
        <v>49</v>
      </c>
      <c r="AC104" s="42" t="s">
        <v>49</v>
      </c>
      <c r="AD104" s="57" t="s">
        <v>49</v>
      </c>
      <c r="AE104" s="42" t="s">
        <v>49</v>
      </c>
      <c r="AF104" s="57" t="s">
        <v>49</v>
      </c>
      <c r="AG104" s="42" t="s">
        <v>49</v>
      </c>
      <c r="AH104" s="57" t="s">
        <v>49</v>
      </c>
      <c r="AI104" s="42" t="s">
        <v>49</v>
      </c>
      <c r="AJ104" s="57" t="s">
        <v>49</v>
      </c>
      <c r="AK104" s="42" t="s">
        <v>49</v>
      </c>
      <c r="AL104" s="57" t="s">
        <v>49</v>
      </c>
      <c r="AM104" s="42" t="s">
        <v>49</v>
      </c>
      <c r="AN104" s="57" t="s">
        <v>49</v>
      </c>
      <c r="AO104" s="42" t="s">
        <v>49</v>
      </c>
      <c r="AP104" s="57" t="s">
        <v>49</v>
      </c>
      <c r="AQ104" s="42" t="s">
        <v>49</v>
      </c>
      <c r="AR104" s="57" t="s">
        <v>49</v>
      </c>
      <c r="AS104" s="42" t="s">
        <v>49</v>
      </c>
      <c r="AT104" s="57" t="s">
        <v>49</v>
      </c>
      <c r="AU104" s="42" t="s">
        <v>49</v>
      </c>
      <c r="AV104" s="57" t="s">
        <v>49</v>
      </c>
      <c r="AW104" s="42" t="s">
        <v>49</v>
      </c>
      <c r="AX104" s="57" t="s">
        <v>49</v>
      </c>
      <c r="AY104" s="42" t="s">
        <v>49</v>
      </c>
      <c r="AZ104" s="57" t="s">
        <v>49</v>
      </c>
      <c r="BA104" s="42" t="s">
        <v>49</v>
      </c>
      <c r="BB104" s="57" t="s">
        <v>49</v>
      </c>
      <c r="BC104" s="42" t="s">
        <v>49</v>
      </c>
      <c r="BD104" s="57" t="s">
        <v>49</v>
      </c>
      <c r="BE104" s="42" t="s">
        <v>49</v>
      </c>
      <c r="BF104" s="57" t="s">
        <v>49</v>
      </c>
      <c r="BG104" s="42" t="s">
        <v>49</v>
      </c>
      <c r="BH104" s="57" t="s">
        <v>49</v>
      </c>
      <c r="BI104" s="58"/>
    </row>
    <row r="105" spans="2:61" ht="33" customHeight="1" x14ac:dyDescent="0.2">
      <c r="B105" s="53" t="s">
        <v>235</v>
      </c>
      <c r="C105" s="54" t="s">
        <v>236</v>
      </c>
      <c r="D105" s="55" t="s">
        <v>48</v>
      </c>
      <c r="E105" s="42" t="s">
        <v>49</v>
      </c>
      <c r="F105" s="56" t="s">
        <v>49</v>
      </c>
      <c r="G105" s="42" t="s">
        <v>49</v>
      </c>
      <c r="H105" s="56" t="s">
        <v>49</v>
      </c>
      <c r="I105" s="42" t="s">
        <v>49</v>
      </c>
      <c r="J105" s="56" t="s">
        <v>49</v>
      </c>
      <c r="K105" s="42" t="s">
        <v>49</v>
      </c>
      <c r="L105" s="56" t="s">
        <v>49</v>
      </c>
      <c r="M105" s="42" t="s">
        <v>49</v>
      </c>
      <c r="N105" s="57" t="s">
        <v>49</v>
      </c>
      <c r="O105" s="42" t="s">
        <v>49</v>
      </c>
      <c r="P105" s="57" t="s">
        <v>49</v>
      </c>
      <c r="Q105" s="42" t="s">
        <v>49</v>
      </c>
      <c r="R105" s="57" t="s">
        <v>49</v>
      </c>
      <c r="S105" s="42" t="s">
        <v>50</v>
      </c>
      <c r="T105" s="57" t="s">
        <v>60</v>
      </c>
      <c r="U105" s="42" t="s">
        <v>55</v>
      </c>
      <c r="V105" s="57" t="s">
        <v>60</v>
      </c>
      <c r="W105" s="42" t="s">
        <v>49</v>
      </c>
      <c r="X105" s="57" t="s">
        <v>49</v>
      </c>
      <c r="Y105" s="42" t="s">
        <v>49</v>
      </c>
      <c r="Z105" s="57" t="s">
        <v>49</v>
      </c>
      <c r="AA105" s="42" t="s">
        <v>49</v>
      </c>
      <c r="AB105" s="57" t="s">
        <v>49</v>
      </c>
      <c r="AC105" s="42" t="s">
        <v>49</v>
      </c>
      <c r="AD105" s="57" t="s">
        <v>49</v>
      </c>
      <c r="AE105" s="42" t="s">
        <v>49</v>
      </c>
      <c r="AF105" s="57" t="s">
        <v>49</v>
      </c>
      <c r="AG105" s="42" t="s">
        <v>49</v>
      </c>
      <c r="AH105" s="57" t="s">
        <v>49</v>
      </c>
      <c r="AI105" s="42" t="s">
        <v>49</v>
      </c>
      <c r="AJ105" s="57" t="s">
        <v>49</v>
      </c>
      <c r="AK105" s="42" t="s">
        <v>49</v>
      </c>
      <c r="AL105" s="57" t="s">
        <v>49</v>
      </c>
      <c r="AM105" s="42" t="s">
        <v>49</v>
      </c>
      <c r="AN105" s="57" t="s">
        <v>49</v>
      </c>
      <c r="AO105" s="42" t="s">
        <v>49</v>
      </c>
      <c r="AP105" s="57" t="s">
        <v>49</v>
      </c>
      <c r="AQ105" s="42" t="s">
        <v>57</v>
      </c>
      <c r="AR105" s="57" t="s">
        <v>60</v>
      </c>
      <c r="AS105" s="42" t="s">
        <v>49</v>
      </c>
      <c r="AT105" s="57" t="s">
        <v>49</v>
      </c>
      <c r="AU105" s="42" t="s">
        <v>49</v>
      </c>
      <c r="AV105" s="57" t="s">
        <v>49</v>
      </c>
      <c r="AW105" s="42" t="s">
        <v>49</v>
      </c>
      <c r="AX105" s="57" t="s">
        <v>49</v>
      </c>
      <c r="AY105" s="42" t="s">
        <v>49</v>
      </c>
      <c r="AZ105" s="57" t="s">
        <v>49</v>
      </c>
      <c r="BA105" s="42" t="s">
        <v>49</v>
      </c>
      <c r="BB105" s="57" t="s">
        <v>49</v>
      </c>
      <c r="BC105" s="42" t="s">
        <v>49</v>
      </c>
      <c r="BD105" s="57" t="s">
        <v>49</v>
      </c>
      <c r="BE105" s="42" t="s">
        <v>49</v>
      </c>
      <c r="BF105" s="57" t="s">
        <v>49</v>
      </c>
      <c r="BG105" s="42" t="s">
        <v>49</v>
      </c>
      <c r="BH105" s="57" t="s">
        <v>49</v>
      </c>
      <c r="BI105" s="58"/>
    </row>
    <row r="106" spans="2:61" ht="33" customHeight="1" x14ac:dyDescent="0.2">
      <c r="B106" s="53" t="s">
        <v>237</v>
      </c>
      <c r="C106" s="54" t="s">
        <v>238</v>
      </c>
      <c r="D106" s="55" t="s">
        <v>48</v>
      </c>
      <c r="E106" s="42" t="s">
        <v>49</v>
      </c>
      <c r="F106" s="56" t="s">
        <v>49</v>
      </c>
      <c r="G106" s="42" t="s">
        <v>49</v>
      </c>
      <c r="H106" s="56" t="s">
        <v>49</v>
      </c>
      <c r="I106" s="42" t="s">
        <v>49</v>
      </c>
      <c r="J106" s="56" t="s">
        <v>49</v>
      </c>
      <c r="K106" s="42" t="s">
        <v>49</v>
      </c>
      <c r="L106" s="56" t="s">
        <v>49</v>
      </c>
      <c r="M106" s="42" t="s">
        <v>49</v>
      </c>
      <c r="N106" s="57" t="s">
        <v>49</v>
      </c>
      <c r="O106" s="42" t="s">
        <v>49</v>
      </c>
      <c r="P106" s="57" t="s">
        <v>49</v>
      </c>
      <c r="Q106" s="42" t="s">
        <v>49</v>
      </c>
      <c r="R106" s="57" t="s">
        <v>49</v>
      </c>
      <c r="S106" s="42" t="s">
        <v>50</v>
      </c>
      <c r="T106" s="57" t="s">
        <v>60</v>
      </c>
      <c r="U106" s="42" t="s">
        <v>57</v>
      </c>
      <c r="V106" s="57" t="s">
        <v>60</v>
      </c>
      <c r="W106" s="42" t="s">
        <v>49</v>
      </c>
      <c r="X106" s="57" t="s">
        <v>49</v>
      </c>
      <c r="Y106" s="42" t="s">
        <v>49</v>
      </c>
      <c r="Z106" s="57" t="s">
        <v>49</v>
      </c>
      <c r="AA106" s="42" t="s">
        <v>49</v>
      </c>
      <c r="AB106" s="57" t="s">
        <v>49</v>
      </c>
      <c r="AC106" s="42" t="s">
        <v>49</v>
      </c>
      <c r="AD106" s="57" t="s">
        <v>49</v>
      </c>
      <c r="AE106" s="42" t="s">
        <v>49</v>
      </c>
      <c r="AF106" s="57" t="s">
        <v>49</v>
      </c>
      <c r="AG106" s="42" t="s">
        <v>49</v>
      </c>
      <c r="AH106" s="57" t="s">
        <v>49</v>
      </c>
      <c r="AI106" s="42" t="s">
        <v>49</v>
      </c>
      <c r="AJ106" s="57" t="s">
        <v>49</v>
      </c>
      <c r="AK106" s="42" t="s">
        <v>49</v>
      </c>
      <c r="AL106" s="57" t="s">
        <v>49</v>
      </c>
      <c r="AM106" s="42" t="s">
        <v>49</v>
      </c>
      <c r="AN106" s="57" t="s">
        <v>49</v>
      </c>
      <c r="AO106" s="42" t="s">
        <v>49</v>
      </c>
      <c r="AP106" s="57" t="s">
        <v>49</v>
      </c>
      <c r="AQ106" s="42" t="s">
        <v>55</v>
      </c>
      <c r="AR106" s="57" t="s">
        <v>60</v>
      </c>
      <c r="AS106" s="42" t="s">
        <v>49</v>
      </c>
      <c r="AT106" s="57" t="s">
        <v>49</v>
      </c>
      <c r="AU106" s="42" t="s">
        <v>49</v>
      </c>
      <c r="AV106" s="57" t="s">
        <v>49</v>
      </c>
      <c r="AW106" s="42" t="s">
        <v>49</v>
      </c>
      <c r="AX106" s="57" t="s">
        <v>49</v>
      </c>
      <c r="AY106" s="42" t="s">
        <v>49</v>
      </c>
      <c r="AZ106" s="57" t="s">
        <v>49</v>
      </c>
      <c r="BA106" s="42" t="s">
        <v>49</v>
      </c>
      <c r="BB106" s="57" t="s">
        <v>49</v>
      </c>
      <c r="BC106" s="42" t="s">
        <v>49</v>
      </c>
      <c r="BD106" s="57" t="s">
        <v>49</v>
      </c>
      <c r="BE106" s="42" t="s">
        <v>49</v>
      </c>
      <c r="BF106" s="57" t="s">
        <v>49</v>
      </c>
      <c r="BG106" s="42" t="s">
        <v>49</v>
      </c>
      <c r="BH106" s="57" t="s">
        <v>49</v>
      </c>
      <c r="BI106" s="58"/>
    </row>
    <row r="107" spans="2:61" ht="33" customHeight="1" x14ac:dyDescent="0.2">
      <c r="B107" s="53" t="s">
        <v>239</v>
      </c>
      <c r="C107" s="54" t="s">
        <v>240</v>
      </c>
      <c r="D107" s="55" t="s">
        <v>48</v>
      </c>
      <c r="E107" s="42" t="s">
        <v>49</v>
      </c>
      <c r="F107" s="56" t="s">
        <v>49</v>
      </c>
      <c r="G107" s="42" t="s">
        <v>49</v>
      </c>
      <c r="H107" s="56" t="s">
        <v>49</v>
      </c>
      <c r="I107" s="42" t="s">
        <v>49</v>
      </c>
      <c r="J107" s="56" t="s">
        <v>49</v>
      </c>
      <c r="K107" s="42" t="s">
        <v>49</v>
      </c>
      <c r="L107" s="56" t="s">
        <v>49</v>
      </c>
      <c r="M107" s="42" t="s">
        <v>49</v>
      </c>
      <c r="N107" s="57" t="s">
        <v>49</v>
      </c>
      <c r="O107" s="42" t="s">
        <v>49</v>
      </c>
      <c r="P107" s="57" t="s">
        <v>49</v>
      </c>
      <c r="Q107" s="42" t="s">
        <v>49</v>
      </c>
      <c r="R107" s="57" t="s">
        <v>49</v>
      </c>
      <c r="S107" s="42" t="s">
        <v>49</v>
      </c>
      <c r="T107" s="57" t="s">
        <v>49</v>
      </c>
      <c r="U107" s="42" t="s">
        <v>49</v>
      </c>
      <c r="V107" s="57" t="s">
        <v>49</v>
      </c>
      <c r="W107" s="42" t="s">
        <v>49</v>
      </c>
      <c r="X107" s="57" t="s">
        <v>49</v>
      </c>
      <c r="Y107" s="42" t="s">
        <v>49</v>
      </c>
      <c r="Z107" s="57" t="s">
        <v>49</v>
      </c>
      <c r="AA107" s="42" t="s">
        <v>49</v>
      </c>
      <c r="AB107" s="57" t="s">
        <v>49</v>
      </c>
      <c r="AC107" s="42" t="s">
        <v>49</v>
      </c>
      <c r="AD107" s="57" t="s">
        <v>49</v>
      </c>
      <c r="AE107" s="42" t="s">
        <v>49</v>
      </c>
      <c r="AF107" s="57" t="s">
        <v>49</v>
      </c>
      <c r="AG107" s="42" t="s">
        <v>49</v>
      </c>
      <c r="AH107" s="57" t="s">
        <v>49</v>
      </c>
      <c r="AI107" s="42" t="s">
        <v>49</v>
      </c>
      <c r="AJ107" s="57" t="s">
        <v>49</v>
      </c>
      <c r="AK107" s="42" t="s">
        <v>49</v>
      </c>
      <c r="AL107" s="57" t="s">
        <v>49</v>
      </c>
      <c r="AM107" s="42" t="s">
        <v>49</v>
      </c>
      <c r="AN107" s="57" t="s">
        <v>49</v>
      </c>
      <c r="AO107" s="42" t="s">
        <v>49</v>
      </c>
      <c r="AP107" s="57" t="s">
        <v>49</v>
      </c>
      <c r="AQ107" s="42" t="s">
        <v>50</v>
      </c>
      <c r="AR107" s="57" t="s">
        <v>60</v>
      </c>
      <c r="AS107" s="42" t="s">
        <v>49</v>
      </c>
      <c r="AT107" s="57" t="s">
        <v>49</v>
      </c>
      <c r="AU107" s="42" t="s">
        <v>49</v>
      </c>
      <c r="AV107" s="57" t="s">
        <v>49</v>
      </c>
      <c r="AW107" s="42" t="s">
        <v>49</v>
      </c>
      <c r="AX107" s="57" t="s">
        <v>49</v>
      </c>
      <c r="AY107" s="42" t="s">
        <v>49</v>
      </c>
      <c r="AZ107" s="57" t="s">
        <v>49</v>
      </c>
      <c r="BA107" s="42" t="s">
        <v>49</v>
      </c>
      <c r="BB107" s="57" t="s">
        <v>49</v>
      </c>
      <c r="BC107" s="42" t="s">
        <v>49</v>
      </c>
      <c r="BD107" s="57" t="s">
        <v>49</v>
      </c>
      <c r="BE107" s="42" t="s">
        <v>49</v>
      </c>
      <c r="BF107" s="57" t="s">
        <v>49</v>
      </c>
      <c r="BG107" s="42" t="s">
        <v>49</v>
      </c>
      <c r="BH107" s="57" t="s">
        <v>49</v>
      </c>
      <c r="BI107" s="58"/>
    </row>
    <row r="108" spans="2:61" ht="33" customHeight="1" x14ac:dyDescent="0.2">
      <c r="B108" s="53" t="s">
        <v>241</v>
      </c>
      <c r="C108" s="54" t="s">
        <v>242</v>
      </c>
      <c r="D108" s="55" t="s">
        <v>48</v>
      </c>
      <c r="E108" s="42" t="s">
        <v>49</v>
      </c>
      <c r="F108" s="56" t="s">
        <v>49</v>
      </c>
      <c r="G108" s="42" t="s">
        <v>50</v>
      </c>
      <c r="H108" s="56" t="s">
        <v>56</v>
      </c>
      <c r="I108" s="42" t="s">
        <v>49</v>
      </c>
      <c r="J108" s="56" t="s">
        <v>49</v>
      </c>
      <c r="K108" s="42" t="s">
        <v>49</v>
      </c>
      <c r="L108" s="56" t="s">
        <v>49</v>
      </c>
      <c r="M108" s="42" t="s">
        <v>49</v>
      </c>
      <c r="N108" s="57" t="s">
        <v>49</v>
      </c>
      <c r="O108" s="42" t="s">
        <v>49</v>
      </c>
      <c r="P108" s="57" t="s">
        <v>49</v>
      </c>
      <c r="Q108" s="42" t="s">
        <v>49</v>
      </c>
      <c r="R108" s="57" t="s">
        <v>49</v>
      </c>
      <c r="S108" s="42" t="s">
        <v>49</v>
      </c>
      <c r="T108" s="57" t="s">
        <v>49</v>
      </c>
      <c r="U108" s="42" t="s">
        <v>49</v>
      </c>
      <c r="V108" s="57" t="s">
        <v>49</v>
      </c>
      <c r="W108" s="42" t="s">
        <v>49</v>
      </c>
      <c r="X108" s="57" t="s">
        <v>49</v>
      </c>
      <c r="Y108" s="42" t="s">
        <v>49</v>
      </c>
      <c r="Z108" s="57" t="s">
        <v>49</v>
      </c>
      <c r="AA108" s="42" t="s">
        <v>49</v>
      </c>
      <c r="AB108" s="57" t="s">
        <v>49</v>
      </c>
      <c r="AC108" s="42" t="s">
        <v>49</v>
      </c>
      <c r="AD108" s="57" t="s">
        <v>49</v>
      </c>
      <c r="AE108" s="42" t="s">
        <v>49</v>
      </c>
      <c r="AF108" s="57" t="s">
        <v>49</v>
      </c>
      <c r="AG108" s="42" t="s">
        <v>49</v>
      </c>
      <c r="AH108" s="57" t="s">
        <v>49</v>
      </c>
      <c r="AI108" s="42" t="s">
        <v>49</v>
      </c>
      <c r="AJ108" s="57" t="s">
        <v>49</v>
      </c>
      <c r="AK108" s="42" t="s">
        <v>49</v>
      </c>
      <c r="AL108" s="57" t="s">
        <v>49</v>
      </c>
      <c r="AM108" s="42" t="s">
        <v>55</v>
      </c>
      <c r="AN108" s="57" t="s">
        <v>51</v>
      </c>
      <c r="AO108" s="42" t="s">
        <v>49</v>
      </c>
      <c r="AP108" s="57" t="s">
        <v>49</v>
      </c>
      <c r="AQ108" s="42" t="s">
        <v>49</v>
      </c>
      <c r="AR108" s="57" t="s">
        <v>49</v>
      </c>
      <c r="AS108" s="42" t="s">
        <v>49</v>
      </c>
      <c r="AT108" s="57" t="s">
        <v>49</v>
      </c>
      <c r="AU108" s="42" t="s">
        <v>49</v>
      </c>
      <c r="AV108" s="57" t="s">
        <v>49</v>
      </c>
      <c r="AW108" s="42" t="s">
        <v>49</v>
      </c>
      <c r="AX108" s="57" t="s">
        <v>49</v>
      </c>
      <c r="AY108" s="42" t="s">
        <v>49</v>
      </c>
      <c r="AZ108" s="57" t="s">
        <v>49</v>
      </c>
      <c r="BA108" s="42" t="s">
        <v>49</v>
      </c>
      <c r="BB108" s="57" t="s">
        <v>49</v>
      </c>
      <c r="BC108" s="42" t="s">
        <v>49</v>
      </c>
      <c r="BD108" s="57" t="s">
        <v>49</v>
      </c>
      <c r="BE108" s="42" t="s">
        <v>49</v>
      </c>
      <c r="BF108" s="57" t="s">
        <v>49</v>
      </c>
      <c r="BG108" s="42" t="s">
        <v>49</v>
      </c>
      <c r="BH108" s="57" t="s">
        <v>49</v>
      </c>
      <c r="BI108" s="58"/>
    </row>
    <row r="109" spans="2:61" ht="33" customHeight="1" x14ac:dyDescent="0.2">
      <c r="B109" s="53" t="s">
        <v>243</v>
      </c>
      <c r="C109" s="54" t="s">
        <v>244</v>
      </c>
      <c r="D109" s="55" t="s">
        <v>48</v>
      </c>
      <c r="E109" s="42" t="s">
        <v>49</v>
      </c>
      <c r="F109" s="56" t="s">
        <v>49</v>
      </c>
      <c r="G109" s="42" t="s">
        <v>49</v>
      </c>
      <c r="H109" s="56" t="s">
        <v>49</v>
      </c>
      <c r="I109" s="42" t="s">
        <v>49</v>
      </c>
      <c r="J109" s="56" t="s">
        <v>49</v>
      </c>
      <c r="K109" s="42" t="s">
        <v>49</v>
      </c>
      <c r="L109" s="56" t="s">
        <v>49</v>
      </c>
      <c r="M109" s="42" t="s">
        <v>49</v>
      </c>
      <c r="N109" s="57" t="s">
        <v>49</v>
      </c>
      <c r="O109" s="42" t="s">
        <v>49</v>
      </c>
      <c r="P109" s="57" t="s">
        <v>49</v>
      </c>
      <c r="Q109" s="42" t="s">
        <v>49</v>
      </c>
      <c r="R109" s="57" t="s">
        <v>49</v>
      </c>
      <c r="S109" s="42" t="s">
        <v>55</v>
      </c>
      <c r="T109" s="57" t="s">
        <v>60</v>
      </c>
      <c r="U109" s="42" t="s">
        <v>49</v>
      </c>
      <c r="V109" s="57" t="s">
        <v>49</v>
      </c>
      <c r="W109" s="42" t="s">
        <v>49</v>
      </c>
      <c r="X109" s="57" t="s">
        <v>49</v>
      </c>
      <c r="Y109" s="42" t="s">
        <v>49</v>
      </c>
      <c r="Z109" s="57" t="s">
        <v>49</v>
      </c>
      <c r="AA109" s="42" t="s">
        <v>49</v>
      </c>
      <c r="AB109" s="57" t="s">
        <v>49</v>
      </c>
      <c r="AC109" s="42" t="s">
        <v>49</v>
      </c>
      <c r="AD109" s="57" t="s">
        <v>49</v>
      </c>
      <c r="AE109" s="42" t="s">
        <v>49</v>
      </c>
      <c r="AF109" s="57" t="s">
        <v>49</v>
      </c>
      <c r="AG109" s="42" t="s">
        <v>49</v>
      </c>
      <c r="AH109" s="57" t="s">
        <v>49</v>
      </c>
      <c r="AI109" s="42" t="s">
        <v>49</v>
      </c>
      <c r="AJ109" s="57" t="s">
        <v>49</v>
      </c>
      <c r="AK109" s="42" t="s">
        <v>49</v>
      </c>
      <c r="AL109" s="57" t="s">
        <v>49</v>
      </c>
      <c r="AM109" s="42" t="s">
        <v>49</v>
      </c>
      <c r="AN109" s="57" t="s">
        <v>49</v>
      </c>
      <c r="AO109" s="42" t="s">
        <v>49</v>
      </c>
      <c r="AP109" s="57" t="s">
        <v>49</v>
      </c>
      <c r="AQ109" s="42" t="s">
        <v>49</v>
      </c>
      <c r="AR109" s="57" t="s">
        <v>49</v>
      </c>
      <c r="AS109" s="42" t="s">
        <v>49</v>
      </c>
      <c r="AT109" s="57" t="s">
        <v>49</v>
      </c>
      <c r="AU109" s="42" t="s">
        <v>50</v>
      </c>
      <c r="AV109" s="57" t="s">
        <v>60</v>
      </c>
      <c r="AW109" s="42" t="s">
        <v>49</v>
      </c>
      <c r="AX109" s="57" t="s">
        <v>49</v>
      </c>
      <c r="AY109" s="42" t="s">
        <v>49</v>
      </c>
      <c r="AZ109" s="57" t="s">
        <v>49</v>
      </c>
      <c r="BA109" s="42" t="s">
        <v>49</v>
      </c>
      <c r="BB109" s="57" t="s">
        <v>49</v>
      </c>
      <c r="BC109" s="42" t="s">
        <v>49</v>
      </c>
      <c r="BD109" s="57" t="s">
        <v>49</v>
      </c>
      <c r="BE109" s="42" t="s">
        <v>49</v>
      </c>
      <c r="BF109" s="57" t="s">
        <v>49</v>
      </c>
      <c r="BG109" s="42" t="s">
        <v>49</v>
      </c>
      <c r="BH109" s="57" t="s">
        <v>49</v>
      </c>
      <c r="BI109" s="58"/>
    </row>
    <row r="110" spans="2:61" ht="33" customHeight="1" x14ac:dyDescent="0.2">
      <c r="B110" s="53" t="s">
        <v>245</v>
      </c>
      <c r="C110" s="54" t="s">
        <v>246</v>
      </c>
      <c r="D110" s="55" t="s">
        <v>48</v>
      </c>
      <c r="E110" s="42" t="s">
        <v>49</v>
      </c>
      <c r="F110" s="56" t="s">
        <v>49</v>
      </c>
      <c r="G110" s="42" t="s">
        <v>49</v>
      </c>
      <c r="H110" s="56" t="s">
        <v>49</v>
      </c>
      <c r="I110" s="42" t="s">
        <v>49</v>
      </c>
      <c r="J110" s="56" t="s">
        <v>49</v>
      </c>
      <c r="K110" s="42" t="s">
        <v>49</v>
      </c>
      <c r="L110" s="56" t="s">
        <v>49</v>
      </c>
      <c r="M110" s="42" t="s">
        <v>49</v>
      </c>
      <c r="N110" s="57" t="s">
        <v>49</v>
      </c>
      <c r="O110" s="42" t="s">
        <v>49</v>
      </c>
      <c r="P110" s="57" t="s">
        <v>49</v>
      </c>
      <c r="Q110" s="42" t="s">
        <v>49</v>
      </c>
      <c r="R110" s="57" t="s">
        <v>49</v>
      </c>
      <c r="S110" s="42" t="s">
        <v>57</v>
      </c>
      <c r="T110" s="57" t="s">
        <v>51</v>
      </c>
      <c r="U110" s="42" t="s">
        <v>49</v>
      </c>
      <c r="V110" s="57" t="s">
        <v>49</v>
      </c>
      <c r="W110" s="42" t="s">
        <v>49</v>
      </c>
      <c r="X110" s="57" t="s">
        <v>49</v>
      </c>
      <c r="Y110" s="42" t="s">
        <v>49</v>
      </c>
      <c r="Z110" s="57" t="s">
        <v>49</v>
      </c>
      <c r="AA110" s="42" t="s">
        <v>49</v>
      </c>
      <c r="AB110" s="57" t="s">
        <v>49</v>
      </c>
      <c r="AC110" s="42" t="s">
        <v>49</v>
      </c>
      <c r="AD110" s="57" t="s">
        <v>49</v>
      </c>
      <c r="AE110" s="42" t="s">
        <v>49</v>
      </c>
      <c r="AF110" s="57" t="s">
        <v>49</v>
      </c>
      <c r="AG110" s="42" t="s">
        <v>49</v>
      </c>
      <c r="AH110" s="57" t="s">
        <v>49</v>
      </c>
      <c r="AI110" s="42" t="s">
        <v>49</v>
      </c>
      <c r="AJ110" s="57" t="s">
        <v>49</v>
      </c>
      <c r="AK110" s="42" t="s">
        <v>49</v>
      </c>
      <c r="AL110" s="57" t="s">
        <v>49</v>
      </c>
      <c r="AM110" s="42" t="s">
        <v>49</v>
      </c>
      <c r="AN110" s="57" t="s">
        <v>49</v>
      </c>
      <c r="AO110" s="42" t="s">
        <v>49</v>
      </c>
      <c r="AP110" s="57" t="s">
        <v>49</v>
      </c>
      <c r="AQ110" s="42" t="s">
        <v>50</v>
      </c>
      <c r="AR110" s="57" t="s">
        <v>60</v>
      </c>
      <c r="AS110" s="42" t="s">
        <v>49</v>
      </c>
      <c r="AT110" s="57" t="s">
        <v>49</v>
      </c>
      <c r="AU110" s="42" t="s">
        <v>49</v>
      </c>
      <c r="AV110" s="57" t="s">
        <v>49</v>
      </c>
      <c r="AW110" s="42" t="s">
        <v>49</v>
      </c>
      <c r="AX110" s="57" t="s">
        <v>49</v>
      </c>
      <c r="AY110" s="42" t="s">
        <v>49</v>
      </c>
      <c r="AZ110" s="57" t="s">
        <v>49</v>
      </c>
      <c r="BA110" s="42" t="s">
        <v>49</v>
      </c>
      <c r="BB110" s="57" t="s">
        <v>49</v>
      </c>
      <c r="BC110" s="42" t="s">
        <v>55</v>
      </c>
      <c r="BD110" s="57" t="s">
        <v>60</v>
      </c>
      <c r="BE110" s="42" t="s">
        <v>49</v>
      </c>
      <c r="BF110" s="57" t="s">
        <v>49</v>
      </c>
      <c r="BG110" s="42" t="s">
        <v>49</v>
      </c>
      <c r="BH110" s="57" t="s">
        <v>49</v>
      </c>
      <c r="BI110" s="58"/>
    </row>
    <row r="111" spans="2:61" ht="33" customHeight="1" x14ac:dyDescent="0.2">
      <c r="B111" s="53" t="s">
        <v>247</v>
      </c>
      <c r="C111" s="54" t="s">
        <v>248</v>
      </c>
      <c r="D111" s="55" t="s">
        <v>48</v>
      </c>
      <c r="E111" s="42" t="s">
        <v>49</v>
      </c>
      <c r="F111" s="56" t="s">
        <v>49</v>
      </c>
      <c r="G111" s="42" t="s">
        <v>50</v>
      </c>
      <c r="H111" s="56" t="s">
        <v>60</v>
      </c>
      <c r="I111" s="42" t="s">
        <v>49</v>
      </c>
      <c r="J111" s="56" t="s">
        <v>49</v>
      </c>
      <c r="K111" s="42" t="s">
        <v>49</v>
      </c>
      <c r="L111" s="56" t="s">
        <v>49</v>
      </c>
      <c r="M111" s="42" t="s">
        <v>49</v>
      </c>
      <c r="N111" s="57" t="s">
        <v>49</v>
      </c>
      <c r="O111" s="42" t="s">
        <v>49</v>
      </c>
      <c r="P111" s="57" t="s">
        <v>49</v>
      </c>
      <c r="Q111" s="42" t="s">
        <v>49</v>
      </c>
      <c r="R111" s="57" t="s">
        <v>49</v>
      </c>
      <c r="S111" s="42" t="s">
        <v>49</v>
      </c>
      <c r="T111" s="57" t="s">
        <v>49</v>
      </c>
      <c r="U111" s="42" t="s">
        <v>49</v>
      </c>
      <c r="V111" s="57" t="s">
        <v>49</v>
      </c>
      <c r="W111" s="42" t="s">
        <v>49</v>
      </c>
      <c r="X111" s="57" t="s">
        <v>49</v>
      </c>
      <c r="Y111" s="42" t="s">
        <v>49</v>
      </c>
      <c r="Z111" s="57" t="s">
        <v>49</v>
      </c>
      <c r="AA111" s="42" t="s">
        <v>49</v>
      </c>
      <c r="AB111" s="57" t="s">
        <v>49</v>
      </c>
      <c r="AC111" s="42" t="s">
        <v>49</v>
      </c>
      <c r="AD111" s="57" t="s">
        <v>49</v>
      </c>
      <c r="AE111" s="42" t="s">
        <v>49</v>
      </c>
      <c r="AF111" s="57" t="s">
        <v>49</v>
      </c>
      <c r="AG111" s="42" t="s">
        <v>49</v>
      </c>
      <c r="AH111" s="57" t="s">
        <v>49</v>
      </c>
      <c r="AI111" s="42" t="s">
        <v>49</v>
      </c>
      <c r="AJ111" s="57" t="s">
        <v>49</v>
      </c>
      <c r="AK111" s="42" t="s">
        <v>49</v>
      </c>
      <c r="AL111" s="57" t="s">
        <v>49</v>
      </c>
      <c r="AM111" s="42" t="s">
        <v>49</v>
      </c>
      <c r="AN111" s="57" t="s">
        <v>49</v>
      </c>
      <c r="AO111" s="42" t="s">
        <v>49</v>
      </c>
      <c r="AP111" s="57" t="s">
        <v>49</v>
      </c>
      <c r="AQ111" s="42" t="s">
        <v>49</v>
      </c>
      <c r="AR111" s="57" t="s">
        <v>49</v>
      </c>
      <c r="AS111" s="42" t="s">
        <v>49</v>
      </c>
      <c r="AT111" s="57" t="s">
        <v>49</v>
      </c>
      <c r="AU111" s="42" t="s">
        <v>49</v>
      </c>
      <c r="AV111" s="57" t="s">
        <v>49</v>
      </c>
      <c r="AW111" s="42" t="s">
        <v>49</v>
      </c>
      <c r="AX111" s="57" t="s">
        <v>49</v>
      </c>
      <c r="AY111" s="42" t="s">
        <v>49</v>
      </c>
      <c r="AZ111" s="57" t="s">
        <v>49</v>
      </c>
      <c r="BA111" s="42" t="s">
        <v>49</v>
      </c>
      <c r="BB111" s="57" t="s">
        <v>49</v>
      </c>
      <c r="BC111" s="42" t="s">
        <v>49</v>
      </c>
      <c r="BD111" s="57" t="s">
        <v>49</v>
      </c>
      <c r="BE111" s="42" t="s">
        <v>49</v>
      </c>
      <c r="BF111" s="57" t="s">
        <v>49</v>
      </c>
      <c r="BG111" s="42" t="s">
        <v>49</v>
      </c>
      <c r="BH111" s="57" t="s">
        <v>49</v>
      </c>
      <c r="BI111" s="58"/>
    </row>
    <row r="112" spans="2:61" ht="33" customHeight="1" x14ac:dyDescent="0.2">
      <c r="B112" s="53" t="s">
        <v>249</v>
      </c>
      <c r="C112" s="54" t="s">
        <v>250</v>
      </c>
      <c r="D112" s="55" t="s">
        <v>48</v>
      </c>
      <c r="E112" s="42" t="s">
        <v>50</v>
      </c>
      <c r="F112" s="56" t="s">
        <v>60</v>
      </c>
      <c r="G112" s="42" t="s">
        <v>49</v>
      </c>
      <c r="H112" s="56" t="s">
        <v>49</v>
      </c>
      <c r="I112" s="42" t="s">
        <v>49</v>
      </c>
      <c r="J112" s="56" t="s">
        <v>49</v>
      </c>
      <c r="K112" s="42" t="s">
        <v>49</v>
      </c>
      <c r="L112" s="56" t="s">
        <v>49</v>
      </c>
      <c r="M112" s="42" t="s">
        <v>49</v>
      </c>
      <c r="N112" s="57" t="s">
        <v>49</v>
      </c>
      <c r="O112" s="42" t="s">
        <v>49</v>
      </c>
      <c r="P112" s="57" t="s">
        <v>49</v>
      </c>
      <c r="Q112" s="42" t="s">
        <v>49</v>
      </c>
      <c r="R112" s="57" t="s">
        <v>49</v>
      </c>
      <c r="S112" s="42" t="s">
        <v>49</v>
      </c>
      <c r="T112" s="57" t="s">
        <v>49</v>
      </c>
      <c r="U112" s="42" t="s">
        <v>55</v>
      </c>
      <c r="V112" s="57" t="s">
        <v>60</v>
      </c>
      <c r="W112" s="42" t="s">
        <v>49</v>
      </c>
      <c r="X112" s="57" t="s">
        <v>49</v>
      </c>
      <c r="Y112" s="42" t="s">
        <v>49</v>
      </c>
      <c r="Z112" s="57" t="s">
        <v>49</v>
      </c>
      <c r="AA112" s="42" t="s">
        <v>49</v>
      </c>
      <c r="AB112" s="57" t="s">
        <v>49</v>
      </c>
      <c r="AC112" s="42" t="s">
        <v>49</v>
      </c>
      <c r="AD112" s="57" t="s">
        <v>49</v>
      </c>
      <c r="AE112" s="42" t="s">
        <v>49</v>
      </c>
      <c r="AF112" s="57" t="s">
        <v>49</v>
      </c>
      <c r="AG112" s="42" t="s">
        <v>49</v>
      </c>
      <c r="AH112" s="57" t="s">
        <v>49</v>
      </c>
      <c r="AI112" s="42" t="s">
        <v>49</v>
      </c>
      <c r="AJ112" s="57" t="s">
        <v>49</v>
      </c>
      <c r="AK112" s="42" t="s">
        <v>68</v>
      </c>
      <c r="AL112" s="57" t="s">
        <v>60</v>
      </c>
      <c r="AM112" s="42" t="s">
        <v>57</v>
      </c>
      <c r="AN112" s="57" t="s">
        <v>60</v>
      </c>
      <c r="AO112" s="42" t="s">
        <v>49</v>
      </c>
      <c r="AP112" s="57" t="s">
        <v>49</v>
      </c>
      <c r="AQ112" s="42" t="s">
        <v>49</v>
      </c>
      <c r="AR112" s="57" t="s">
        <v>49</v>
      </c>
      <c r="AS112" s="42" t="s">
        <v>49</v>
      </c>
      <c r="AT112" s="57" t="s">
        <v>49</v>
      </c>
      <c r="AU112" s="42" t="s">
        <v>49</v>
      </c>
      <c r="AV112" s="57" t="s">
        <v>49</v>
      </c>
      <c r="AW112" s="42" t="s">
        <v>49</v>
      </c>
      <c r="AX112" s="57" t="s">
        <v>49</v>
      </c>
      <c r="AY112" s="42" t="s">
        <v>49</v>
      </c>
      <c r="AZ112" s="57" t="s">
        <v>49</v>
      </c>
      <c r="BA112" s="42" t="s">
        <v>49</v>
      </c>
      <c r="BB112" s="57" t="s">
        <v>49</v>
      </c>
      <c r="BC112" s="42" t="s">
        <v>49</v>
      </c>
      <c r="BD112" s="57" t="s">
        <v>49</v>
      </c>
      <c r="BE112" s="42" t="s">
        <v>49</v>
      </c>
      <c r="BF112" s="57" t="s">
        <v>49</v>
      </c>
      <c r="BG112" s="42" t="s">
        <v>49</v>
      </c>
      <c r="BH112" s="57" t="s">
        <v>49</v>
      </c>
      <c r="BI112" s="58"/>
    </row>
    <row r="113" spans="2:61" ht="33" customHeight="1" x14ac:dyDescent="0.2">
      <c r="B113" s="53" t="s">
        <v>251</v>
      </c>
      <c r="C113" s="54" t="s">
        <v>252</v>
      </c>
      <c r="D113" s="55" t="s">
        <v>48</v>
      </c>
      <c r="E113" s="42" t="s">
        <v>49</v>
      </c>
      <c r="F113" s="56" t="s">
        <v>49</v>
      </c>
      <c r="G113" s="42" t="s">
        <v>49</v>
      </c>
      <c r="H113" s="56" t="s">
        <v>49</v>
      </c>
      <c r="I113" s="42" t="s">
        <v>49</v>
      </c>
      <c r="J113" s="56" t="s">
        <v>49</v>
      </c>
      <c r="K113" s="42" t="s">
        <v>49</v>
      </c>
      <c r="L113" s="56" t="s">
        <v>49</v>
      </c>
      <c r="M113" s="42" t="s">
        <v>49</v>
      </c>
      <c r="N113" s="57" t="s">
        <v>49</v>
      </c>
      <c r="O113" s="42" t="s">
        <v>49</v>
      </c>
      <c r="P113" s="57" t="s">
        <v>49</v>
      </c>
      <c r="Q113" s="42" t="s">
        <v>49</v>
      </c>
      <c r="R113" s="57" t="s">
        <v>49</v>
      </c>
      <c r="S113" s="42" t="s">
        <v>49</v>
      </c>
      <c r="T113" s="57" t="s">
        <v>49</v>
      </c>
      <c r="U113" s="42" t="s">
        <v>49</v>
      </c>
      <c r="V113" s="57" t="s">
        <v>49</v>
      </c>
      <c r="W113" s="42" t="s">
        <v>49</v>
      </c>
      <c r="X113" s="57" t="s">
        <v>49</v>
      </c>
      <c r="Y113" s="42" t="s">
        <v>49</v>
      </c>
      <c r="Z113" s="57" t="s">
        <v>49</v>
      </c>
      <c r="AA113" s="42" t="s">
        <v>49</v>
      </c>
      <c r="AB113" s="57" t="s">
        <v>49</v>
      </c>
      <c r="AC113" s="42" t="s">
        <v>49</v>
      </c>
      <c r="AD113" s="57" t="s">
        <v>49</v>
      </c>
      <c r="AE113" s="42" t="s">
        <v>49</v>
      </c>
      <c r="AF113" s="57" t="s">
        <v>49</v>
      </c>
      <c r="AG113" s="42" t="s">
        <v>49</v>
      </c>
      <c r="AH113" s="57" t="s">
        <v>49</v>
      </c>
      <c r="AI113" s="42" t="s">
        <v>49</v>
      </c>
      <c r="AJ113" s="57" t="s">
        <v>49</v>
      </c>
      <c r="AK113" s="42" t="s">
        <v>49</v>
      </c>
      <c r="AL113" s="57" t="s">
        <v>49</v>
      </c>
      <c r="AM113" s="42" t="s">
        <v>49</v>
      </c>
      <c r="AN113" s="57" t="s">
        <v>49</v>
      </c>
      <c r="AO113" s="42" t="s">
        <v>49</v>
      </c>
      <c r="AP113" s="57" t="s">
        <v>49</v>
      </c>
      <c r="AQ113" s="42" t="s">
        <v>49</v>
      </c>
      <c r="AR113" s="57" t="s">
        <v>49</v>
      </c>
      <c r="AS113" s="42" t="s">
        <v>49</v>
      </c>
      <c r="AT113" s="57" t="s">
        <v>49</v>
      </c>
      <c r="AU113" s="42" t="s">
        <v>50</v>
      </c>
      <c r="AV113" s="57" t="s">
        <v>60</v>
      </c>
      <c r="AW113" s="42" t="s">
        <v>49</v>
      </c>
      <c r="AX113" s="57" t="s">
        <v>49</v>
      </c>
      <c r="AY113" s="42" t="s">
        <v>49</v>
      </c>
      <c r="AZ113" s="57" t="s">
        <v>49</v>
      </c>
      <c r="BA113" s="42" t="s">
        <v>49</v>
      </c>
      <c r="BB113" s="57" t="s">
        <v>49</v>
      </c>
      <c r="BC113" s="42" t="s">
        <v>49</v>
      </c>
      <c r="BD113" s="57" t="s">
        <v>49</v>
      </c>
      <c r="BE113" s="42" t="s">
        <v>49</v>
      </c>
      <c r="BF113" s="57" t="s">
        <v>49</v>
      </c>
      <c r="BG113" s="42" t="s">
        <v>49</v>
      </c>
      <c r="BH113" s="57" t="s">
        <v>49</v>
      </c>
      <c r="BI113" s="58"/>
    </row>
    <row r="114" spans="2:61" ht="33" customHeight="1" x14ac:dyDescent="0.2">
      <c r="B114" s="53" t="s">
        <v>253</v>
      </c>
      <c r="C114" s="54" t="s">
        <v>254</v>
      </c>
      <c r="D114" s="55" t="s">
        <v>48</v>
      </c>
      <c r="E114" s="42" t="s">
        <v>49</v>
      </c>
      <c r="F114" s="56" t="s">
        <v>49</v>
      </c>
      <c r="G114" s="42" t="s">
        <v>49</v>
      </c>
      <c r="H114" s="56" t="s">
        <v>49</v>
      </c>
      <c r="I114" s="42" t="s">
        <v>49</v>
      </c>
      <c r="J114" s="56" t="s">
        <v>49</v>
      </c>
      <c r="K114" s="42" t="s">
        <v>49</v>
      </c>
      <c r="L114" s="56" t="s">
        <v>49</v>
      </c>
      <c r="M114" s="42" t="s">
        <v>49</v>
      </c>
      <c r="N114" s="57" t="s">
        <v>49</v>
      </c>
      <c r="O114" s="42" t="s">
        <v>49</v>
      </c>
      <c r="P114" s="57" t="s">
        <v>49</v>
      </c>
      <c r="Q114" s="42" t="s">
        <v>49</v>
      </c>
      <c r="R114" s="57" t="s">
        <v>49</v>
      </c>
      <c r="S114" s="42" t="s">
        <v>49</v>
      </c>
      <c r="T114" s="57" t="s">
        <v>49</v>
      </c>
      <c r="U114" s="42" t="s">
        <v>49</v>
      </c>
      <c r="V114" s="57" t="s">
        <v>49</v>
      </c>
      <c r="W114" s="42" t="s">
        <v>49</v>
      </c>
      <c r="X114" s="57" t="s">
        <v>49</v>
      </c>
      <c r="Y114" s="42" t="s">
        <v>49</v>
      </c>
      <c r="Z114" s="57" t="s">
        <v>49</v>
      </c>
      <c r="AA114" s="42" t="s">
        <v>49</v>
      </c>
      <c r="AB114" s="57" t="s">
        <v>49</v>
      </c>
      <c r="AC114" s="42" t="s">
        <v>49</v>
      </c>
      <c r="AD114" s="57" t="s">
        <v>49</v>
      </c>
      <c r="AE114" s="42" t="s">
        <v>49</v>
      </c>
      <c r="AF114" s="57" t="s">
        <v>49</v>
      </c>
      <c r="AG114" s="42" t="s">
        <v>49</v>
      </c>
      <c r="AH114" s="57" t="s">
        <v>49</v>
      </c>
      <c r="AI114" s="42" t="s">
        <v>49</v>
      </c>
      <c r="AJ114" s="57" t="s">
        <v>49</v>
      </c>
      <c r="AK114" s="42" t="s">
        <v>55</v>
      </c>
      <c r="AL114" s="57" t="s">
        <v>51</v>
      </c>
      <c r="AM114" s="42" t="s">
        <v>50</v>
      </c>
      <c r="AN114" s="57" t="s">
        <v>60</v>
      </c>
      <c r="AO114" s="42" t="s">
        <v>49</v>
      </c>
      <c r="AP114" s="57" t="s">
        <v>49</v>
      </c>
      <c r="AQ114" s="42" t="s">
        <v>49</v>
      </c>
      <c r="AR114" s="57" t="s">
        <v>49</v>
      </c>
      <c r="AS114" s="42" t="s">
        <v>49</v>
      </c>
      <c r="AT114" s="57" t="s">
        <v>49</v>
      </c>
      <c r="AU114" s="42" t="s">
        <v>49</v>
      </c>
      <c r="AV114" s="57" t="s">
        <v>49</v>
      </c>
      <c r="AW114" s="42" t="s">
        <v>49</v>
      </c>
      <c r="AX114" s="57" t="s">
        <v>49</v>
      </c>
      <c r="AY114" s="42" t="s">
        <v>49</v>
      </c>
      <c r="AZ114" s="57" t="s">
        <v>49</v>
      </c>
      <c r="BA114" s="42" t="s">
        <v>49</v>
      </c>
      <c r="BB114" s="57" t="s">
        <v>49</v>
      </c>
      <c r="BC114" s="42" t="s">
        <v>49</v>
      </c>
      <c r="BD114" s="57" t="s">
        <v>49</v>
      </c>
      <c r="BE114" s="42" t="s">
        <v>49</v>
      </c>
      <c r="BF114" s="57" t="s">
        <v>49</v>
      </c>
      <c r="BG114" s="42" t="s">
        <v>49</v>
      </c>
      <c r="BH114" s="57" t="s">
        <v>49</v>
      </c>
      <c r="BI114" s="58"/>
    </row>
    <row r="115" spans="2:61" ht="33" customHeight="1" x14ac:dyDescent="0.2">
      <c r="B115" s="53" t="s">
        <v>255</v>
      </c>
      <c r="C115" s="54" t="s">
        <v>256</v>
      </c>
      <c r="D115" s="55" t="s">
        <v>48</v>
      </c>
      <c r="E115" s="42" t="s">
        <v>49</v>
      </c>
      <c r="F115" s="56" t="s">
        <v>49</v>
      </c>
      <c r="G115" s="42" t="s">
        <v>49</v>
      </c>
      <c r="H115" s="56" t="s">
        <v>49</v>
      </c>
      <c r="I115" s="42" t="s">
        <v>49</v>
      </c>
      <c r="J115" s="56" t="s">
        <v>49</v>
      </c>
      <c r="K115" s="42" t="s">
        <v>49</v>
      </c>
      <c r="L115" s="56" t="s">
        <v>49</v>
      </c>
      <c r="M115" s="42" t="s">
        <v>49</v>
      </c>
      <c r="N115" s="57" t="s">
        <v>49</v>
      </c>
      <c r="O115" s="42" t="s">
        <v>49</v>
      </c>
      <c r="P115" s="57" t="s">
        <v>49</v>
      </c>
      <c r="Q115" s="42" t="s">
        <v>49</v>
      </c>
      <c r="R115" s="57" t="s">
        <v>49</v>
      </c>
      <c r="S115" s="42" t="s">
        <v>49</v>
      </c>
      <c r="T115" s="57" t="s">
        <v>49</v>
      </c>
      <c r="U115" s="42" t="s">
        <v>49</v>
      </c>
      <c r="V115" s="57" t="s">
        <v>49</v>
      </c>
      <c r="W115" s="42" t="s">
        <v>49</v>
      </c>
      <c r="X115" s="57" t="s">
        <v>49</v>
      </c>
      <c r="Y115" s="42" t="s">
        <v>49</v>
      </c>
      <c r="Z115" s="57" t="s">
        <v>49</v>
      </c>
      <c r="AA115" s="42" t="s">
        <v>49</v>
      </c>
      <c r="AB115" s="57" t="s">
        <v>49</v>
      </c>
      <c r="AC115" s="42" t="s">
        <v>49</v>
      </c>
      <c r="AD115" s="57" t="s">
        <v>49</v>
      </c>
      <c r="AE115" s="42" t="s">
        <v>49</v>
      </c>
      <c r="AF115" s="57" t="s">
        <v>49</v>
      </c>
      <c r="AG115" s="42" t="s">
        <v>49</v>
      </c>
      <c r="AH115" s="57" t="s">
        <v>49</v>
      </c>
      <c r="AI115" s="42" t="s">
        <v>49</v>
      </c>
      <c r="AJ115" s="57" t="s">
        <v>49</v>
      </c>
      <c r="AK115" s="42" t="s">
        <v>49</v>
      </c>
      <c r="AL115" s="57" t="s">
        <v>49</v>
      </c>
      <c r="AM115" s="42" t="s">
        <v>49</v>
      </c>
      <c r="AN115" s="57" t="s">
        <v>49</v>
      </c>
      <c r="AO115" s="42" t="s">
        <v>49</v>
      </c>
      <c r="AP115" s="57" t="s">
        <v>49</v>
      </c>
      <c r="AQ115" s="42" t="s">
        <v>49</v>
      </c>
      <c r="AR115" s="57" t="s">
        <v>49</v>
      </c>
      <c r="AS115" s="42" t="s">
        <v>49</v>
      </c>
      <c r="AT115" s="57" t="s">
        <v>49</v>
      </c>
      <c r="AU115" s="42" t="s">
        <v>50</v>
      </c>
      <c r="AV115" s="57" t="s">
        <v>60</v>
      </c>
      <c r="AW115" s="42" t="s">
        <v>49</v>
      </c>
      <c r="AX115" s="57" t="s">
        <v>49</v>
      </c>
      <c r="AY115" s="42" t="s">
        <v>49</v>
      </c>
      <c r="AZ115" s="57" t="s">
        <v>49</v>
      </c>
      <c r="BA115" s="42" t="s">
        <v>49</v>
      </c>
      <c r="BB115" s="57" t="s">
        <v>49</v>
      </c>
      <c r="BC115" s="42" t="s">
        <v>49</v>
      </c>
      <c r="BD115" s="57" t="s">
        <v>49</v>
      </c>
      <c r="BE115" s="42" t="s">
        <v>49</v>
      </c>
      <c r="BF115" s="57" t="s">
        <v>49</v>
      </c>
      <c r="BG115" s="42" t="s">
        <v>49</v>
      </c>
      <c r="BH115" s="57" t="s">
        <v>49</v>
      </c>
      <c r="BI115" s="58"/>
    </row>
    <row r="116" spans="2:61" ht="33" customHeight="1" x14ac:dyDescent="0.2">
      <c r="B116" s="53" t="s">
        <v>257</v>
      </c>
      <c r="C116" s="54" t="s">
        <v>258</v>
      </c>
      <c r="D116" s="55" t="s">
        <v>48</v>
      </c>
      <c r="E116" s="42" t="s">
        <v>57</v>
      </c>
      <c r="F116" s="56" t="s">
        <v>51</v>
      </c>
      <c r="G116" s="42" t="s">
        <v>49</v>
      </c>
      <c r="H116" s="56" t="s">
        <v>49</v>
      </c>
      <c r="I116" s="42" t="s">
        <v>49</v>
      </c>
      <c r="J116" s="56" t="s">
        <v>49</v>
      </c>
      <c r="K116" s="42" t="s">
        <v>49</v>
      </c>
      <c r="L116" s="56" t="s">
        <v>49</v>
      </c>
      <c r="M116" s="42" t="s">
        <v>50</v>
      </c>
      <c r="N116" s="57" t="s">
        <v>60</v>
      </c>
      <c r="O116" s="42" t="s">
        <v>49</v>
      </c>
      <c r="P116" s="57" t="s">
        <v>49</v>
      </c>
      <c r="Q116" s="42" t="s">
        <v>49</v>
      </c>
      <c r="R116" s="57" t="s">
        <v>49</v>
      </c>
      <c r="S116" s="42" t="s">
        <v>49</v>
      </c>
      <c r="T116" s="57" t="s">
        <v>49</v>
      </c>
      <c r="U116" s="42" t="s">
        <v>49</v>
      </c>
      <c r="V116" s="57" t="s">
        <v>49</v>
      </c>
      <c r="W116" s="42" t="s">
        <v>49</v>
      </c>
      <c r="X116" s="57" t="s">
        <v>49</v>
      </c>
      <c r="Y116" s="42" t="s">
        <v>49</v>
      </c>
      <c r="Z116" s="57" t="s">
        <v>49</v>
      </c>
      <c r="AA116" s="42" t="s">
        <v>49</v>
      </c>
      <c r="AB116" s="57" t="s">
        <v>49</v>
      </c>
      <c r="AC116" s="42" t="s">
        <v>68</v>
      </c>
      <c r="AD116" s="57" t="s">
        <v>51</v>
      </c>
      <c r="AE116" s="42" t="s">
        <v>49</v>
      </c>
      <c r="AF116" s="57" t="s">
        <v>49</v>
      </c>
      <c r="AG116" s="42" t="s">
        <v>49</v>
      </c>
      <c r="AH116" s="57" t="s">
        <v>49</v>
      </c>
      <c r="AI116" s="42" t="s">
        <v>49</v>
      </c>
      <c r="AJ116" s="57" t="s">
        <v>49</v>
      </c>
      <c r="AK116" s="42" t="s">
        <v>55</v>
      </c>
      <c r="AL116" s="57" t="s">
        <v>60</v>
      </c>
      <c r="AM116" s="42" t="s">
        <v>49</v>
      </c>
      <c r="AN116" s="57" t="s">
        <v>49</v>
      </c>
      <c r="AO116" s="42" t="s">
        <v>49</v>
      </c>
      <c r="AP116" s="57" t="s">
        <v>49</v>
      </c>
      <c r="AQ116" s="42" t="s">
        <v>49</v>
      </c>
      <c r="AR116" s="57" t="s">
        <v>49</v>
      </c>
      <c r="AS116" s="42" t="s">
        <v>49</v>
      </c>
      <c r="AT116" s="57" t="s">
        <v>49</v>
      </c>
      <c r="AU116" s="42" t="s">
        <v>49</v>
      </c>
      <c r="AV116" s="57" t="s">
        <v>49</v>
      </c>
      <c r="AW116" s="42" t="s">
        <v>49</v>
      </c>
      <c r="AX116" s="57" t="s">
        <v>49</v>
      </c>
      <c r="AY116" s="42" t="s">
        <v>49</v>
      </c>
      <c r="AZ116" s="57" t="s">
        <v>49</v>
      </c>
      <c r="BA116" s="42" t="s">
        <v>49</v>
      </c>
      <c r="BB116" s="57" t="s">
        <v>49</v>
      </c>
      <c r="BC116" s="42" t="s">
        <v>49</v>
      </c>
      <c r="BD116" s="57" t="s">
        <v>49</v>
      </c>
      <c r="BE116" s="42" t="s">
        <v>49</v>
      </c>
      <c r="BF116" s="57" t="s">
        <v>49</v>
      </c>
      <c r="BG116" s="42" t="s">
        <v>49</v>
      </c>
      <c r="BH116" s="57" t="s">
        <v>49</v>
      </c>
      <c r="BI116" s="58"/>
    </row>
    <row r="117" spans="2:61" ht="33" customHeight="1" x14ac:dyDescent="0.2">
      <c r="B117" s="53" t="s">
        <v>259</v>
      </c>
      <c r="C117" s="54" t="s">
        <v>260</v>
      </c>
      <c r="D117" s="55" t="s">
        <v>48</v>
      </c>
      <c r="E117" s="42" t="s">
        <v>50</v>
      </c>
      <c r="F117" s="56" t="s">
        <v>60</v>
      </c>
      <c r="G117" s="42" t="s">
        <v>49</v>
      </c>
      <c r="H117" s="56" t="s">
        <v>49</v>
      </c>
      <c r="I117" s="42" t="s">
        <v>49</v>
      </c>
      <c r="J117" s="56" t="s">
        <v>49</v>
      </c>
      <c r="K117" s="42" t="s">
        <v>49</v>
      </c>
      <c r="L117" s="56" t="s">
        <v>49</v>
      </c>
      <c r="M117" s="42" t="s">
        <v>55</v>
      </c>
      <c r="N117" s="57" t="s">
        <v>60</v>
      </c>
      <c r="O117" s="42" t="s">
        <v>49</v>
      </c>
      <c r="P117" s="57" t="s">
        <v>49</v>
      </c>
      <c r="Q117" s="42" t="s">
        <v>49</v>
      </c>
      <c r="R117" s="57" t="s">
        <v>49</v>
      </c>
      <c r="S117" s="42" t="s">
        <v>49</v>
      </c>
      <c r="T117" s="57" t="s">
        <v>49</v>
      </c>
      <c r="U117" s="42" t="s">
        <v>49</v>
      </c>
      <c r="V117" s="57" t="s">
        <v>49</v>
      </c>
      <c r="W117" s="42" t="s">
        <v>49</v>
      </c>
      <c r="X117" s="57" t="s">
        <v>49</v>
      </c>
      <c r="Y117" s="42" t="s">
        <v>49</v>
      </c>
      <c r="Z117" s="57" t="s">
        <v>49</v>
      </c>
      <c r="AA117" s="42" t="s">
        <v>49</v>
      </c>
      <c r="AB117" s="57" t="s">
        <v>49</v>
      </c>
      <c r="AC117" s="42" t="s">
        <v>49</v>
      </c>
      <c r="AD117" s="57" t="s">
        <v>49</v>
      </c>
      <c r="AE117" s="42" t="s">
        <v>49</v>
      </c>
      <c r="AF117" s="57" t="s">
        <v>49</v>
      </c>
      <c r="AG117" s="42" t="s">
        <v>49</v>
      </c>
      <c r="AH117" s="57" t="s">
        <v>49</v>
      </c>
      <c r="AI117" s="42" t="s">
        <v>49</v>
      </c>
      <c r="AJ117" s="57" t="s">
        <v>49</v>
      </c>
      <c r="AK117" s="42" t="s">
        <v>49</v>
      </c>
      <c r="AL117" s="57" t="s">
        <v>49</v>
      </c>
      <c r="AM117" s="42" t="s">
        <v>49</v>
      </c>
      <c r="AN117" s="57" t="s">
        <v>49</v>
      </c>
      <c r="AO117" s="42" t="s">
        <v>49</v>
      </c>
      <c r="AP117" s="57" t="s">
        <v>49</v>
      </c>
      <c r="AQ117" s="42" t="s">
        <v>49</v>
      </c>
      <c r="AR117" s="57" t="s">
        <v>49</v>
      </c>
      <c r="AS117" s="42" t="s">
        <v>49</v>
      </c>
      <c r="AT117" s="57" t="s">
        <v>49</v>
      </c>
      <c r="AU117" s="42" t="s">
        <v>49</v>
      </c>
      <c r="AV117" s="57" t="s">
        <v>49</v>
      </c>
      <c r="AW117" s="42" t="s">
        <v>49</v>
      </c>
      <c r="AX117" s="57" t="s">
        <v>49</v>
      </c>
      <c r="AY117" s="42" t="s">
        <v>49</v>
      </c>
      <c r="AZ117" s="57" t="s">
        <v>49</v>
      </c>
      <c r="BA117" s="42" t="s">
        <v>49</v>
      </c>
      <c r="BB117" s="57" t="s">
        <v>49</v>
      </c>
      <c r="BC117" s="42" t="s">
        <v>57</v>
      </c>
      <c r="BD117" s="57" t="s">
        <v>60</v>
      </c>
      <c r="BE117" s="42" t="s">
        <v>49</v>
      </c>
      <c r="BF117" s="57" t="s">
        <v>49</v>
      </c>
      <c r="BG117" s="42" t="s">
        <v>49</v>
      </c>
      <c r="BH117" s="57" t="s">
        <v>49</v>
      </c>
      <c r="BI117" s="58"/>
    </row>
    <row r="118" spans="2:61" ht="33" customHeight="1" x14ac:dyDescent="0.2">
      <c r="B118" s="53" t="s">
        <v>261</v>
      </c>
      <c r="C118" s="54" t="s">
        <v>262</v>
      </c>
      <c r="D118" s="55" t="s">
        <v>48</v>
      </c>
      <c r="E118" s="42" t="s">
        <v>49</v>
      </c>
      <c r="F118" s="56" t="s">
        <v>49</v>
      </c>
      <c r="G118" s="42" t="s">
        <v>49</v>
      </c>
      <c r="H118" s="56" t="s">
        <v>49</v>
      </c>
      <c r="I118" s="42" t="s">
        <v>49</v>
      </c>
      <c r="J118" s="56" t="s">
        <v>49</v>
      </c>
      <c r="K118" s="42" t="s">
        <v>49</v>
      </c>
      <c r="L118" s="56" t="s">
        <v>49</v>
      </c>
      <c r="M118" s="42" t="s">
        <v>49</v>
      </c>
      <c r="N118" s="57" t="s">
        <v>49</v>
      </c>
      <c r="O118" s="42" t="s">
        <v>49</v>
      </c>
      <c r="P118" s="57" t="s">
        <v>49</v>
      </c>
      <c r="Q118" s="42" t="s">
        <v>49</v>
      </c>
      <c r="R118" s="57" t="s">
        <v>49</v>
      </c>
      <c r="S118" s="42" t="s">
        <v>49</v>
      </c>
      <c r="T118" s="57" t="s">
        <v>49</v>
      </c>
      <c r="U118" s="42" t="s">
        <v>49</v>
      </c>
      <c r="V118" s="57" t="s">
        <v>49</v>
      </c>
      <c r="W118" s="42" t="s">
        <v>49</v>
      </c>
      <c r="X118" s="57" t="s">
        <v>49</v>
      </c>
      <c r="Y118" s="42" t="s">
        <v>49</v>
      </c>
      <c r="Z118" s="57" t="s">
        <v>49</v>
      </c>
      <c r="AA118" s="42" t="s">
        <v>49</v>
      </c>
      <c r="AB118" s="57" t="s">
        <v>49</v>
      </c>
      <c r="AC118" s="42" t="s">
        <v>49</v>
      </c>
      <c r="AD118" s="57" t="s">
        <v>49</v>
      </c>
      <c r="AE118" s="42" t="s">
        <v>49</v>
      </c>
      <c r="AF118" s="57" t="s">
        <v>49</v>
      </c>
      <c r="AG118" s="42" t="s">
        <v>49</v>
      </c>
      <c r="AH118" s="57" t="s">
        <v>49</v>
      </c>
      <c r="AI118" s="42" t="s">
        <v>49</v>
      </c>
      <c r="AJ118" s="57" t="s">
        <v>49</v>
      </c>
      <c r="AK118" s="42" t="s">
        <v>49</v>
      </c>
      <c r="AL118" s="57" t="s">
        <v>49</v>
      </c>
      <c r="AM118" s="42" t="s">
        <v>49</v>
      </c>
      <c r="AN118" s="57" t="s">
        <v>49</v>
      </c>
      <c r="AO118" s="42" t="s">
        <v>49</v>
      </c>
      <c r="AP118" s="57" t="s">
        <v>49</v>
      </c>
      <c r="AQ118" s="42" t="s">
        <v>49</v>
      </c>
      <c r="AR118" s="57" t="s">
        <v>49</v>
      </c>
      <c r="AS118" s="42" t="s">
        <v>49</v>
      </c>
      <c r="AT118" s="57" t="s">
        <v>49</v>
      </c>
      <c r="AU118" s="42" t="s">
        <v>50</v>
      </c>
      <c r="AV118" s="57" t="s">
        <v>60</v>
      </c>
      <c r="AW118" s="42" t="s">
        <v>49</v>
      </c>
      <c r="AX118" s="57" t="s">
        <v>49</v>
      </c>
      <c r="AY118" s="42" t="s">
        <v>49</v>
      </c>
      <c r="AZ118" s="57" t="s">
        <v>49</v>
      </c>
      <c r="BA118" s="42" t="s">
        <v>49</v>
      </c>
      <c r="BB118" s="57" t="s">
        <v>49</v>
      </c>
      <c r="BC118" s="42" t="s">
        <v>49</v>
      </c>
      <c r="BD118" s="57" t="s">
        <v>49</v>
      </c>
      <c r="BE118" s="42" t="s">
        <v>49</v>
      </c>
      <c r="BF118" s="57" t="s">
        <v>49</v>
      </c>
      <c r="BG118" s="42" t="s">
        <v>49</v>
      </c>
      <c r="BH118" s="57" t="s">
        <v>49</v>
      </c>
      <c r="BI118" s="58"/>
    </row>
    <row r="119" spans="2:61" ht="33" customHeight="1" x14ac:dyDescent="0.2">
      <c r="B119" s="53" t="s">
        <v>263</v>
      </c>
      <c r="C119" s="54" t="s">
        <v>264</v>
      </c>
      <c r="D119" s="55" t="s">
        <v>48</v>
      </c>
      <c r="E119" s="42" t="s">
        <v>49</v>
      </c>
      <c r="F119" s="56" t="s">
        <v>49</v>
      </c>
      <c r="G119" s="42" t="s">
        <v>49</v>
      </c>
      <c r="H119" s="56" t="s">
        <v>49</v>
      </c>
      <c r="I119" s="42" t="s">
        <v>49</v>
      </c>
      <c r="J119" s="56" t="s">
        <v>49</v>
      </c>
      <c r="K119" s="42" t="s">
        <v>49</v>
      </c>
      <c r="L119" s="56" t="s">
        <v>49</v>
      </c>
      <c r="M119" s="42" t="s">
        <v>49</v>
      </c>
      <c r="N119" s="57" t="s">
        <v>49</v>
      </c>
      <c r="O119" s="42" t="s">
        <v>49</v>
      </c>
      <c r="P119" s="57" t="s">
        <v>49</v>
      </c>
      <c r="Q119" s="42" t="s">
        <v>49</v>
      </c>
      <c r="R119" s="57" t="s">
        <v>49</v>
      </c>
      <c r="S119" s="42" t="s">
        <v>49</v>
      </c>
      <c r="T119" s="57" t="s">
        <v>49</v>
      </c>
      <c r="U119" s="42" t="s">
        <v>49</v>
      </c>
      <c r="V119" s="57" t="s">
        <v>49</v>
      </c>
      <c r="W119" s="42" t="s">
        <v>49</v>
      </c>
      <c r="X119" s="57" t="s">
        <v>49</v>
      </c>
      <c r="Y119" s="42" t="s">
        <v>49</v>
      </c>
      <c r="Z119" s="57" t="s">
        <v>49</v>
      </c>
      <c r="AA119" s="42" t="s">
        <v>49</v>
      </c>
      <c r="AB119" s="57" t="s">
        <v>49</v>
      </c>
      <c r="AC119" s="42" t="s">
        <v>49</v>
      </c>
      <c r="AD119" s="57" t="s">
        <v>49</v>
      </c>
      <c r="AE119" s="42" t="s">
        <v>49</v>
      </c>
      <c r="AF119" s="57" t="s">
        <v>49</v>
      </c>
      <c r="AG119" s="42" t="s">
        <v>49</v>
      </c>
      <c r="AH119" s="57" t="s">
        <v>49</v>
      </c>
      <c r="AI119" s="42" t="s">
        <v>49</v>
      </c>
      <c r="AJ119" s="57" t="s">
        <v>49</v>
      </c>
      <c r="AK119" s="42" t="s">
        <v>49</v>
      </c>
      <c r="AL119" s="57" t="s">
        <v>49</v>
      </c>
      <c r="AM119" s="42" t="s">
        <v>49</v>
      </c>
      <c r="AN119" s="57" t="s">
        <v>49</v>
      </c>
      <c r="AO119" s="42" t="s">
        <v>49</v>
      </c>
      <c r="AP119" s="57" t="s">
        <v>49</v>
      </c>
      <c r="AQ119" s="42" t="s">
        <v>50</v>
      </c>
      <c r="AR119" s="57" t="s">
        <v>60</v>
      </c>
      <c r="AS119" s="42" t="s">
        <v>49</v>
      </c>
      <c r="AT119" s="57" t="s">
        <v>49</v>
      </c>
      <c r="AU119" s="42" t="s">
        <v>49</v>
      </c>
      <c r="AV119" s="57" t="s">
        <v>49</v>
      </c>
      <c r="AW119" s="42" t="s">
        <v>49</v>
      </c>
      <c r="AX119" s="57" t="s">
        <v>49</v>
      </c>
      <c r="AY119" s="42" t="s">
        <v>49</v>
      </c>
      <c r="AZ119" s="57" t="s">
        <v>49</v>
      </c>
      <c r="BA119" s="42" t="s">
        <v>49</v>
      </c>
      <c r="BB119" s="57" t="s">
        <v>49</v>
      </c>
      <c r="BC119" s="42" t="s">
        <v>55</v>
      </c>
      <c r="BD119" s="57" t="s">
        <v>51</v>
      </c>
      <c r="BE119" s="42" t="s">
        <v>49</v>
      </c>
      <c r="BF119" s="57" t="s">
        <v>49</v>
      </c>
      <c r="BG119" s="42" t="s">
        <v>57</v>
      </c>
      <c r="BH119" s="57" t="s">
        <v>51</v>
      </c>
      <c r="BI119" s="58"/>
    </row>
    <row r="120" spans="2:61" ht="33" customHeight="1" x14ac:dyDescent="0.2">
      <c r="B120" s="53" t="s">
        <v>265</v>
      </c>
      <c r="C120" s="54" t="s">
        <v>266</v>
      </c>
      <c r="D120" s="55" t="s">
        <v>48</v>
      </c>
      <c r="E120" s="42" t="s">
        <v>49</v>
      </c>
      <c r="F120" s="56" t="s">
        <v>49</v>
      </c>
      <c r="G120" s="42" t="s">
        <v>49</v>
      </c>
      <c r="H120" s="56" t="s">
        <v>49</v>
      </c>
      <c r="I120" s="42" t="s">
        <v>49</v>
      </c>
      <c r="J120" s="56" t="s">
        <v>49</v>
      </c>
      <c r="K120" s="42" t="s">
        <v>49</v>
      </c>
      <c r="L120" s="56" t="s">
        <v>49</v>
      </c>
      <c r="M120" s="42" t="s">
        <v>49</v>
      </c>
      <c r="N120" s="57" t="s">
        <v>49</v>
      </c>
      <c r="O120" s="42" t="s">
        <v>49</v>
      </c>
      <c r="P120" s="57" t="s">
        <v>49</v>
      </c>
      <c r="Q120" s="42" t="s">
        <v>49</v>
      </c>
      <c r="R120" s="57" t="s">
        <v>49</v>
      </c>
      <c r="S120" s="42" t="s">
        <v>50</v>
      </c>
      <c r="T120" s="57" t="s">
        <v>60</v>
      </c>
      <c r="U120" s="42" t="s">
        <v>49</v>
      </c>
      <c r="V120" s="57" t="s">
        <v>49</v>
      </c>
      <c r="W120" s="42" t="s">
        <v>49</v>
      </c>
      <c r="X120" s="57" t="s">
        <v>49</v>
      </c>
      <c r="Y120" s="42" t="s">
        <v>49</v>
      </c>
      <c r="Z120" s="57" t="s">
        <v>49</v>
      </c>
      <c r="AA120" s="42" t="s">
        <v>49</v>
      </c>
      <c r="AB120" s="57" t="s">
        <v>49</v>
      </c>
      <c r="AC120" s="42" t="s">
        <v>49</v>
      </c>
      <c r="AD120" s="57" t="s">
        <v>49</v>
      </c>
      <c r="AE120" s="42" t="s">
        <v>49</v>
      </c>
      <c r="AF120" s="57" t="s">
        <v>49</v>
      </c>
      <c r="AG120" s="42" t="s">
        <v>49</v>
      </c>
      <c r="AH120" s="57" t="s">
        <v>49</v>
      </c>
      <c r="AI120" s="42" t="s">
        <v>49</v>
      </c>
      <c r="AJ120" s="57" t="s">
        <v>49</v>
      </c>
      <c r="AK120" s="42" t="s">
        <v>49</v>
      </c>
      <c r="AL120" s="57" t="s">
        <v>49</v>
      </c>
      <c r="AM120" s="42" t="s">
        <v>49</v>
      </c>
      <c r="AN120" s="57" t="s">
        <v>49</v>
      </c>
      <c r="AO120" s="42" t="s">
        <v>49</v>
      </c>
      <c r="AP120" s="57" t="s">
        <v>49</v>
      </c>
      <c r="AQ120" s="42" t="s">
        <v>49</v>
      </c>
      <c r="AR120" s="57" t="s">
        <v>49</v>
      </c>
      <c r="AS120" s="42" t="s">
        <v>49</v>
      </c>
      <c r="AT120" s="57" t="s">
        <v>49</v>
      </c>
      <c r="AU120" s="42" t="s">
        <v>55</v>
      </c>
      <c r="AV120" s="57" t="s">
        <v>51</v>
      </c>
      <c r="AW120" s="42" t="s">
        <v>49</v>
      </c>
      <c r="AX120" s="57" t="s">
        <v>49</v>
      </c>
      <c r="AY120" s="42" t="s">
        <v>49</v>
      </c>
      <c r="AZ120" s="57" t="s">
        <v>49</v>
      </c>
      <c r="BA120" s="42" t="s">
        <v>49</v>
      </c>
      <c r="BB120" s="57" t="s">
        <v>49</v>
      </c>
      <c r="BC120" s="42" t="s">
        <v>49</v>
      </c>
      <c r="BD120" s="57" t="s">
        <v>49</v>
      </c>
      <c r="BE120" s="42" t="s">
        <v>49</v>
      </c>
      <c r="BF120" s="57" t="s">
        <v>49</v>
      </c>
      <c r="BG120" s="42" t="s">
        <v>49</v>
      </c>
      <c r="BH120" s="57" t="s">
        <v>49</v>
      </c>
      <c r="BI120" s="58"/>
    </row>
    <row r="121" spans="2:61" ht="33" customHeight="1" x14ac:dyDescent="0.2">
      <c r="B121" s="53" t="s">
        <v>267</v>
      </c>
      <c r="C121" s="54" t="s">
        <v>268</v>
      </c>
      <c r="D121" s="55" t="s">
        <v>48</v>
      </c>
      <c r="E121" s="42" t="s">
        <v>49</v>
      </c>
      <c r="F121" s="56" t="s">
        <v>49</v>
      </c>
      <c r="G121" s="42" t="s">
        <v>49</v>
      </c>
      <c r="H121" s="56" t="s">
        <v>49</v>
      </c>
      <c r="I121" s="42" t="s">
        <v>49</v>
      </c>
      <c r="J121" s="56" t="s">
        <v>49</v>
      </c>
      <c r="K121" s="42" t="s">
        <v>49</v>
      </c>
      <c r="L121" s="56" t="s">
        <v>49</v>
      </c>
      <c r="M121" s="42" t="s">
        <v>49</v>
      </c>
      <c r="N121" s="57" t="s">
        <v>49</v>
      </c>
      <c r="O121" s="42" t="s">
        <v>49</v>
      </c>
      <c r="P121" s="57" t="s">
        <v>49</v>
      </c>
      <c r="Q121" s="42" t="s">
        <v>49</v>
      </c>
      <c r="R121" s="57" t="s">
        <v>49</v>
      </c>
      <c r="S121" s="42" t="s">
        <v>55</v>
      </c>
      <c r="T121" s="57" t="s">
        <v>60</v>
      </c>
      <c r="U121" s="42" t="s">
        <v>49</v>
      </c>
      <c r="V121" s="57" t="s">
        <v>49</v>
      </c>
      <c r="W121" s="42" t="s">
        <v>49</v>
      </c>
      <c r="X121" s="57" t="s">
        <v>49</v>
      </c>
      <c r="Y121" s="42" t="s">
        <v>49</v>
      </c>
      <c r="Z121" s="57" t="s">
        <v>49</v>
      </c>
      <c r="AA121" s="42" t="s">
        <v>49</v>
      </c>
      <c r="AB121" s="57" t="s">
        <v>49</v>
      </c>
      <c r="AC121" s="42" t="s">
        <v>49</v>
      </c>
      <c r="AD121" s="57" t="s">
        <v>49</v>
      </c>
      <c r="AE121" s="42" t="s">
        <v>49</v>
      </c>
      <c r="AF121" s="57" t="s">
        <v>49</v>
      </c>
      <c r="AG121" s="42" t="s">
        <v>49</v>
      </c>
      <c r="AH121" s="57" t="s">
        <v>49</v>
      </c>
      <c r="AI121" s="42" t="s">
        <v>49</v>
      </c>
      <c r="AJ121" s="57" t="s">
        <v>49</v>
      </c>
      <c r="AK121" s="42" t="s">
        <v>49</v>
      </c>
      <c r="AL121" s="57" t="s">
        <v>49</v>
      </c>
      <c r="AM121" s="42" t="s">
        <v>49</v>
      </c>
      <c r="AN121" s="57" t="s">
        <v>49</v>
      </c>
      <c r="AO121" s="42" t="s">
        <v>49</v>
      </c>
      <c r="AP121" s="57" t="s">
        <v>49</v>
      </c>
      <c r="AQ121" s="42" t="s">
        <v>49</v>
      </c>
      <c r="AR121" s="57" t="s">
        <v>49</v>
      </c>
      <c r="AS121" s="42" t="s">
        <v>49</v>
      </c>
      <c r="AT121" s="57" t="s">
        <v>49</v>
      </c>
      <c r="AU121" s="42" t="s">
        <v>50</v>
      </c>
      <c r="AV121" s="57" t="s">
        <v>60</v>
      </c>
      <c r="AW121" s="42" t="s">
        <v>49</v>
      </c>
      <c r="AX121" s="57" t="s">
        <v>49</v>
      </c>
      <c r="AY121" s="42" t="s">
        <v>49</v>
      </c>
      <c r="AZ121" s="57" t="s">
        <v>49</v>
      </c>
      <c r="BA121" s="42" t="s">
        <v>49</v>
      </c>
      <c r="BB121" s="57" t="s">
        <v>49</v>
      </c>
      <c r="BC121" s="42" t="s">
        <v>49</v>
      </c>
      <c r="BD121" s="57" t="s">
        <v>49</v>
      </c>
      <c r="BE121" s="42" t="s">
        <v>49</v>
      </c>
      <c r="BF121" s="57" t="s">
        <v>49</v>
      </c>
      <c r="BG121" s="42" t="s">
        <v>49</v>
      </c>
      <c r="BH121" s="57" t="s">
        <v>49</v>
      </c>
      <c r="BI121" s="58"/>
    </row>
    <row r="122" spans="2:61" ht="33" customHeight="1" x14ac:dyDescent="0.2">
      <c r="B122" s="53" t="s">
        <v>269</v>
      </c>
      <c r="C122" s="54" t="s">
        <v>270</v>
      </c>
      <c r="D122" s="55" t="s">
        <v>54</v>
      </c>
      <c r="E122" s="42" t="s">
        <v>55</v>
      </c>
      <c r="F122" s="56" t="s">
        <v>51</v>
      </c>
      <c r="G122" s="42" t="s">
        <v>49</v>
      </c>
      <c r="H122" s="56" t="s">
        <v>49</v>
      </c>
      <c r="I122" s="42" t="s">
        <v>49</v>
      </c>
      <c r="J122" s="56" t="s">
        <v>49</v>
      </c>
      <c r="K122" s="42" t="s">
        <v>49</v>
      </c>
      <c r="L122" s="56" t="s">
        <v>49</v>
      </c>
      <c r="M122" s="42" t="s">
        <v>49</v>
      </c>
      <c r="N122" s="57" t="s">
        <v>49</v>
      </c>
      <c r="O122" s="42" t="s">
        <v>49</v>
      </c>
      <c r="P122" s="57" t="s">
        <v>49</v>
      </c>
      <c r="Q122" s="42" t="s">
        <v>49</v>
      </c>
      <c r="R122" s="57" t="s">
        <v>49</v>
      </c>
      <c r="S122" s="42" t="s">
        <v>49</v>
      </c>
      <c r="T122" s="57" t="s">
        <v>49</v>
      </c>
      <c r="U122" s="42" t="s">
        <v>49</v>
      </c>
      <c r="V122" s="57" t="s">
        <v>49</v>
      </c>
      <c r="W122" s="42" t="s">
        <v>49</v>
      </c>
      <c r="X122" s="57" t="s">
        <v>49</v>
      </c>
      <c r="Y122" s="42" t="s">
        <v>49</v>
      </c>
      <c r="Z122" s="57" t="s">
        <v>49</v>
      </c>
      <c r="AA122" s="42" t="s">
        <v>49</v>
      </c>
      <c r="AB122" s="57" t="s">
        <v>49</v>
      </c>
      <c r="AC122" s="42" t="s">
        <v>50</v>
      </c>
      <c r="AD122" s="57" t="s">
        <v>60</v>
      </c>
      <c r="AE122" s="42" t="s">
        <v>49</v>
      </c>
      <c r="AF122" s="57" t="s">
        <v>49</v>
      </c>
      <c r="AG122" s="42" t="s">
        <v>49</v>
      </c>
      <c r="AH122" s="57" t="s">
        <v>49</v>
      </c>
      <c r="AI122" s="42" t="s">
        <v>49</v>
      </c>
      <c r="AJ122" s="57" t="s">
        <v>49</v>
      </c>
      <c r="AK122" s="42" t="s">
        <v>49</v>
      </c>
      <c r="AL122" s="57" t="s">
        <v>49</v>
      </c>
      <c r="AM122" s="42" t="s">
        <v>49</v>
      </c>
      <c r="AN122" s="57" t="s">
        <v>49</v>
      </c>
      <c r="AO122" s="42" t="s">
        <v>49</v>
      </c>
      <c r="AP122" s="57" t="s">
        <v>49</v>
      </c>
      <c r="AQ122" s="42" t="s">
        <v>49</v>
      </c>
      <c r="AR122" s="57" t="s">
        <v>49</v>
      </c>
      <c r="AS122" s="42" t="s">
        <v>49</v>
      </c>
      <c r="AT122" s="57" t="s">
        <v>49</v>
      </c>
      <c r="AU122" s="42" t="s">
        <v>49</v>
      </c>
      <c r="AV122" s="57" t="s">
        <v>49</v>
      </c>
      <c r="AW122" s="42" t="s">
        <v>49</v>
      </c>
      <c r="AX122" s="57" t="s">
        <v>49</v>
      </c>
      <c r="AY122" s="42" t="s">
        <v>49</v>
      </c>
      <c r="AZ122" s="57" t="s">
        <v>49</v>
      </c>
      <c r="BA122" s="42" t="s">
        <v>49</v>
      </c>
      <c r="BB122" s="57" t="s">
        <v>49</v>
      </c>
      <c r="BC122" s="42" t="s">
        <v>57</v>
      </c>
      <c r="BD122" s="57" t="s">
        <v>60</v>
      </c>
      <c r="BE122" s="42" t="s">
        <v>49</v>
      </c>
      <c r="BF122" s="57" t="s">
        <v>49</v>
      </c>
      <c r="BG122" s="42" t="s">
        <v>49</v>
      </c>
      <c r="BH122" s="57" t="s">
        <v>49</v>
      </c>
      <c r="BI122" s="58"/>
    </row>
    <row r="123" spans="2:61" ht="33" customHeight="1" x14ac:dyDescent="0.2">
      <c r="B123" s="53" t="s">
        <v>271</v>
      </c>
      <c r="C123" s="54" t="s">
        <v>272</v>
      </c>
      <c r="D123" s="55" t="s">
        <v>48</v>
      </c>
      <c r="E123" s="42" t="s">
        <v>49</v>
      </c>
      <c r="F123" s="56" t="s">
        <v>49</v>
      </c>
      <c r="G123" s="42" t="s">
        <v>55</v>
      </c>
      <c r="H123" s="56" t="s">
        <v>56</v>
      </c>
      <c r="I123" s="42" t="s">
        <v>49</v>
      </c>
      <c r="J123" s="56" t="s">
        <v>49</v>
      </c>
      <c r="K123" s="42" t="s">
        <v>49</v>
      </c>
      <c r="L123" s="56" t="s">
        <v>49</v>
      </c>
      <c r="M123" s="42" t="s">
        <v>49</v>
      </c>
      <c r="N123" s="57" t="s">
        <v>49</v>
      </c>
      <c r="O123" s="42" t="s">
        <v>49</v>
      </c>
      <c r="P123" s="57" t="s">
        <v>49</v>
      </c>
      <c r="Q123" s="42" t="s">
        <v>49</v>
      </c>
      <c r="R123" s="57" t="s">
        <v>49</v>
      </c>
      <c r="S123" s="42" t="s">
        <v>49</v>
      </c>
      <c r="T123" s="57" t="s">
        <v>49</v>
      </c>
      <c r="U123" s="42" t="s">
        <v>49</v>
      </c>
      <c r="V123" s="57" t="s">
        <v>49</v>
      </c>
      <c r="W123" s="42" t="s">
        <v>49</v>
      </c>
      <c r="X123" s="57" t="s">
        <v>49</v>
      </c>
      <c r="Y123" s="42" t="s">
        <v>49</v>
      </c>
      <c r="Z123" s="57" t="s">
        <v>49</v>
      </c>
      <c r="AA123" s="42" t="s">
        <v>49</v>
      </c>
      <c r="AB123" s="57" t="s">
        <v>49</v>
      </c>
      <c r="AC123" s="42" t="s">
        <v>49</v>
      </c>
      <c r="AD123" s="57" t="s">
        <v>49</v>
      </c>
      <c r="AE123" s="42" t="s">
        <v>49</v>
      </c>
      <c r="AF123" s="57" t="s">
        <v>49</v>
      </c>
      <c r="AG123" s="42" t="s">
        <v>49</v>
      </c>
      <c r="AH123" s="57" t="s">
        <v>49</v>
      </c>
      <c r="AI123" s="42" t="s">
        <v>49</v>
      </c>
      <c r="AJ123" s="57" t="s">
        <v>49</v>
      </c>
      <c r="AK123" s="42" t="s">
        <v>57</v>
      </c>
      <c r="AL123" s="57" t="s">
        <v>60</v>
      </c>
      <c r="AM123" s="42" t="s">
        <v>50</v>
      </c>
      <c r="AN123" s="57" t="s">
        <v>60</v>
      </c>
      <c r="AO123" s="42" t="s">
        <v>49</v>
      </c>
      <c r="AP123" s="57" t="s">
        <v>49</v>
      </c>
      <c r="AQ123" s="42" t="s">
        <v>49</v>
      </c>
      <c r="AR123" s="57" t="s">
        <v>49</v>
      </c>
      <c r="AS123" s="42" t="s">
        <v>49</v>
      </c>
      <c r="AT123" s="57" t="s">
        <v>49</v>
      </c>
      <c r="AU123" s="42" t="s">
        <v>49</v>
      </c>
      <c r="AV123" s="57" t="s">
        <v>49</v>
      </c>
      <c r="AW123" s="42" t="s">
        <v>49</v>
      </c>
      <c r="AX123" s="57" t="s">
        <v>49</v>
      </c>
      <c r="AY123" s="42" t="s">
        <v>49</v>
      </c>
      <c r="AZ123" s="57" t="s">
        <v>49</v>
      </c>
      <c r="BA123" s="42" t="s">
        <v>49</v>
      </c>
      <c r="BB123" s="57" t="s">
        <v>49</v>
      </c>
      <c r="BC123" s="42" t="s">
        <v>49</v>
      </c>
      <c r="BD123" s="57" t="s">
        <v>49</v>
      </c>
      <c r="BE123" s="42" t="s">
        <v>49</v>
      </c>
      <c r="BF123" s="57" t="s">
        <v>49</v>
      </c>
      <c r="BG123" s="42" t="s">
        <v>49</v>
      </c>
      <c r="BH123" s="57" t="s">
        <v>49</v>
      </c>
      <c r="BI123" s="58"/>
    </row>
    <row r="124" spans="2:61" ht="33" customHeight="1" x14ac:dyDescent="0.2">
      <c r="B124" s="53" t="s">
        <v>273</v>
      </c>
      <c r="C124" s="54" t="s">
        <v>274</v>
      </c>
      <c r="D124" s="55" t="s">
        <v>54</v>
      </c>
      <c r="E124" s="42" t="s">
        <v>50</v>
      </c>
      <c r="F124" s="56" t="s">
        <v>51</v>
      </c>
      <c r="G124" s="42" t="s">
        <v>49</v>
      </c>
      <c r="H124" s="56" t="s">
        <v>49</v>
      </c>
      <c r="I124" s="42" t="s">
        <v>49</v>
      </c>
      <c r="J124" s="56" t="s">
        <v>49</v>
      </c>
      <c r="K124" s="42" t="s">
        <v>49</v>
      </c>
      <c r="L124" s="56" t="s">
        <v>49</v>
      </c>
      <c r="M124" s="42" t="s">
        <v>49</v>
      </c>
      <c r="N124" s="57" t="s">
        <v>49</v>
      </c>
      <c r="O124" s="42" t="s">
        <v>49</v>
      </c>
      <c r="P124" s="57" t="s">
        <v>49</v>
      </c>
      <c r="Q124" s="42" t="s">
        <v>49</v>
      </c>
      <c r="R124" s="57" t="s">
        <v>49</v>
      </c>
      <c r="S124" s="42" t="s">
        <v>49</v>
      </c>
      <c r="T124" s="57" t="s">
        <v>49</v>
      </c>
      <c r="U124" s="42" t="s">
        <v>49</v>
      </c>
      <c r="V124" s="57" t="s">
        <v>49</v>
      </c>
      <c r="W124" s="42" t="s">
        <v>49</v>
      </c>
      <c r="X124" s="57" t="s">
        <v>49</v>
      </c>
      <c r="Y124" s="42" t="s">
        <v>49</v>
      </c>
      <c r="Z124" s="57" t="s">
        <v>49</v>
      </c>
      <c r="AA124" s="42" t="s">
        <v>49</v>
      </c>
      <c r="AB124" s="57" t="s">
        <v>49</v>
      </c>
      <c r="AC124" s="42" t="s">
        <v>49</v>
      </c>
      <c r="AD124" s="57" t="s">
        <v>49</v>
      </c>
      <c r="AE124" s="42" t="s">
        <v>49</v>
      </c>
      <c r="AF124" s="57" t="s">
        <v>49</v>
      </c>
      <c r="AG124" s="42" t="s">
        <v>49</v>
      </c>
      <c r="AH124" s="57" t="s">
        <v>49</v>
      </c>
      <c r="AI124" s="42" t="s">
        <v>49</v>
      </c>
      <c r="AJ124" s="57" t="s">
        <v>49</v>
      </c>
      <c r="AK124" s="42" t="s">
        <v>49</v>
      </c>
      <c r="AL124" s="57" t="s">
        <v>49</v>
      </c>
      <c r="AM124" s="42" t="s">
        <v>49</v>
      </c>
      <c r="AN124" s="57" t="s">
        <v>49</v>
      </c>
      <c r="AO124" s="42" t="s">
        <v>49</v>
      </c>
      <c r="AP124" s="57" t="s">
        <v>49</v>
      </c>
      <c r="AQ124" s="42" t="s">
        <v>49</v>
      </c>
      <c r="AR124" s="57" t="s">
        <v>49</v>
      </c>
      <c r="AS124" s="42" t="s">
        <v>49</v>
      </c>
      <c r="AT124" s="57" t="s">
        <v>49</v>
      </c>
      <c r="AU124" s="42" t="s">
        <v>49</v>
      </c>
      <c r="AV124" s="57" t="s">
        <v>49</v>
      </c>
      <c r="AW124" s="42" t="s">
        <v>49</v>
      </c>
      <c r="AX124" s="57" t="s">
        <v>49</v>
      </c>
      <c r="AY124" s="42" t="s">
        <v>49</v>
      </c>
      <c r="AZ124" s="57" t="s">
        <v>49</v>
      </c>
      <c r="BA124" s="42" t="s">
        <v>49</v>
      </c>
      <c r="BB124" s="57" t="s">
        <v>49</v>
      </c>
      <c r="BC124" s="42" t="s">
        <v>49</v>
      </c>
      <c r="BD124" s="57" t="s">
        <v>49</v>
      </c>
      <c r="BE124" s="42" t="s">
        <v>49</v>
      </c>
      <c r="BF124" s="57" t="s">
        <v>49</v>
      </c>
      <c r="BG124" s="42" t="s">
        <v>49</v>
      </c>
      <c r="BH124" s="57" t="s">
        <v>49</v>
      </c>
      <c r="BI124" s="58"/>
    </row>
    <row r="125" spans="2:61" ht="33" customHeight="1" x14ac:dyDescent="0.2">
      <c r="B125" s="53" t="s">
        <v>275</v>
      </c>
      <c r="C125" s="54" t="s">
        <v>276</v>
      </c>
      <c r="D125" s="55" t="s">
        <v>48</v>
      </c>
      <c r="E125" s="42" t="s">
        <v>50</v>
      </c>
      <c r="F125" s="56" t="s">
        <v>60</v>
      </c>
      <c r="G125" s="42" t="s">
        <v>49</v>
      </c>
      <c r="H125" s="56" t="s">
        <v>49</v>
      </c>
      <c r="I125" s="42" t="s">
        <v>49</v>
      </c>
      <c r="J125" s="56" t="s">
        <v>49</v>
      </c>
      <c r="K125" s="42" t="s">
        <v>49</v>
      </c>
      <c r="L125" s="56" t="s">
        <v>49</v>
      </c>
      <c r="M125" s="42" t="s">
        <v>49</v>
      </c>
      <c r="N125" s="57" t="s">
        <v>49</v>
      </c>
      <c r="O125" s="42" t="s">
        <v>49</v>
      </c>
      <c r="P125" s="57" t="s">
        <v>49</v>
      </c>
      <c r="Q125" s="42" t="s">
        <v>49</v>
      </c>
      <c r="R125" s="57" t="s">
        <v>49</v>
      </c>
      <c r="S125" s="42" t="s">
        <v>49</v>
      </c>
      <c r="T125" s="57" t="s">
        <v>49</v>
      </c>
      <c r="U125" s="42" t="s">
        <v>49</v>
      </c>
      <c r="V125" s="57" t="s">
        <v>49</v>
      </c>
      <c r="W125" s="42" t="s">
        <v>49</v>
      </c>
      <c r="X125" s="57" t="s">
        <v>49</v>
      </c>
      <c r="Y125" s="42" t="s">
        <v>49</v>
      </c>
      <c r="Z125" s="57" t="s">
        <v>49</v>
      </c>
      <c r="AA125" s="42" t="s">
        <v>49</v>
      </c>
      <c r="AB125" s="57" t="s">
        <v>49</v>
      </c>
      <c r="AC125" s="42" t="s">
        <v>57</v>
      </c>
      <c r="AD125" s="57" t="s">
        <v>60</v>
      </c>
      <c r="AE125" s="42" t="s">
        <v>49</v>
      </c>
      <c r="AF125" s="57" t="s">
        <v>49</v>
      </c>
      <c r="AG125" s="42" t="s">
        <v>49</v>
      </c>
      <c r="AH125" s="57" t="s">
        <v>49</v>
      </c>
      <c r="AI125" s="42" t="s">
        <v>49</v>
      </c>
      <c r="AJ125" s="57" t="s">
        <v>49</v>
      </c>
      <c r="AK125" s="42" t="s">
        <v>49</v>
      </c>
      <c r="AL125" s="57" t="s">
        <v>49</v>
      </c>
      <c r="AM125" s="42" t="s">
        <v>49</v>
      </c>
      <c r="AN125" s="57" t="s">
        <v>49</v>
      </c>
      <c r="AO125" s="42" t="s">
        <v>49</v>
      </c>
      <c r="AP125" s="57" t="s">
        <v>49</v>
      </c>
      <c r="AQ125" s="42" t="s">
        <v>49</v>
      </c>
      <c r="AR125" s="57" t="s">
        <v>49</v>
      </c>
      <c r="AS125" s="42" t="s">
        <v>49</v>
      </c>
      <c r="AT125" s="57" t="s">
        <v>49</v>
      </c>
      <c r="AU125" s="42" t="s">
        <v>49</v>
      </c>
      <c r="AV125" s="57" t="s">
        <v>49</v>
      </c>
      <c r="AW125" s="42" t="s">
        <v>49</v>
      </c>
      <c r="AX125" s="57" t="s">
        <v>49</v>
      </c>
      <c r="AY125" s="42" t="s">
        <v>49</v>
      </c>
      <c r="AZ125" s="57" t="s">
        <v>49</v>
      </c>
      <c r="BA125" s="42" t="s">
        <v>49</v>
      </c>
      <c r="BB125" s="57" t="s">
        <v>49</v>
      </c>
      <c r="BC125" s="42" t="s">
        <v>55</v>
      </c>
      <c r="BD125" s="57" t="s">
        <v>60</v>
      </c>
      <c r="BE125" s="42" t="s">
        <v>49</v>
      </c>
      <c r="BF125" s="57" t="s">
        <v>49</v>
      </c>
      <c r="BG125" s="42" t="s">
        <v>49</v>
      </c>
      <c r="BH125" s="57" t="s">
        <v>49</v>
      </c>
      <c r="BI125" s="58"/>
    </row>
    <row r="126" spans="2:61" ht="33" customHeight="1" x14ac:dyDescent="0.2">
      <c r="B126" s="53" t="s">
        <v>277</v>
      </c>
      <c r="C126" s="54" t="s">
        <v>278</v>
      </c>
      <c r="D126" s="55" t="s">
        <v>48</v>
      </c>
      <c r="E126" s="42" t="s">
        <v>49</v>
      </c>
      <c r="F126" s="56" t="s">
        <v>49</v>
      </c>
      <c r="G126" s="42" t="s">
        <v>49</v>
      </c>
      <c r="H126" s="56" t="s">
        <v>49</v>
      </c>
      <c r="I126" s="42" t="s">
        <v>49</v>
      </c>
      <c r="J126" s="56" t="s">
        <v>49</v>
      </c>
      <c r="K126" s="42" t="s">
        <v>49</v>
      </c>
      <c r="L126" s="56" t="s">
        <v>49</v>
      </c>
      <c r="M126" s="42" t="s">
        <v>49</v>
      </c>
      <c r="N126" s="57" t="s">
        <v>49</v>
      </c>
      <c r="O126" s="42" t="s">
        <v>49</v>
      </c>
      <c r="P126" s="57" t="s">
        <v>49</v>
      </c>
      <c r="Q126" s="42" t="s">
        <v>49</v>
      </c>
      <c r="R126" s="57" t="s">
        <v>49</v>
      </c>
      <c r="S126" s="42" t="s">
        <v>49</v>
      </c>
      <c r="T126" s="57" t="s">
        <v>49</v>
      </c>
      <c r="U126" s="42" t="s">
        <v>55</v>
      </c>
      <c r="V126" s="57" t="s">
        <v>51</v>
      </c>
      <c r="W126" s="42" t="s">
        <v>49</v>
      </c>
      <c r="X126" s="57" t="s">
        <v>49</v>
      </c>
      <c r="Y126" s="42" t="s">
        <v>49</v>
      </c>
      <c r="Z126" s="57" t="s">
        <v>49</v>
      </c>
      <c r="AA126" s="42" t="s">
        <v>49</v>
      </c>
      <c r="AB126" s="57" t="s">
        <v>49</v>
      </c>
      <c r="AC126" s="42" t="s">
        <v>49</v>
      </c>
      <c r="AD126" s="57" t="s">
        <v>49</v>
      </c>
      <c r="AE126" s="42" t="s">
        <v>49</v>
      </c>
      <c r="AF126" s="57" t="s">
        <v>49</v>
      </c>
      <c r="AG126" s="42" t="s">
        <v>49</v>
      </c>
      <c r="AH126" s="57" t="s">
        <v>49</v>
      </c>
      <c r="AI126" s="42" t="s">
        <v>49</v>
      </c>
      <c r="AJ126" s="57" t="s">
        <v>49</v>
      </c>
      <c r="AK126" s="42" t="s">
        <v>49</v>
      </c>
      <c r="AL126" s="57" t="s">
        <v>49</v>
      </c>
      <c r="AM126" s="42" t="s">
        <v>49</v>
      </c>
      <c r="AN126" s="57" t="s">
        <v>49</v>
      </c>
      <c r="AO126" s="42" t="s">
        <v>49</v>
      </c>
      <c r="AP126" s="57" t="s">
        <v>49</v>
      </c>
      <c r="AQ126" s="42" t="s">
        <v>50</v>
      </c>
      <c r="AR126" s="57" t="s">
        <v>51</v>
      </c>
      <c r="AS126" s="42" t="s">
        <v>49</v>
      </c>
      <c r="AT126" s="57" t="s">
        <v>49</v>
      </c>
      <c r="AU126" s="42" t="s">
        <v>49</v>
      </c>
      <c r="AV126" s="57" t="s">
        <v>49</v>
      </c>
      <c r="AW126" s="42" t="s">
        <v>49</v>
      </c>
      <c r="AX126" s="57" t="s">
        <v>49</v>
      </c>
      <c r="AY126" s="42" t="s">
        <v>49</v>
      </c>
      <c r="AZ126" s="57" t="s">
        <v>49</v>
      </c>
      <c r="BA126" s="42" t="s">
        <v>49</v>
      </c>
      <c r="BB126" s="57" t="s">
        <v>49</v>
      </c>
      <c r="BC126" s="42" t="s">
        <v>49</v>
      </c>
      <c r="BD126" s="57" t="s">
        <v>49</v>
      </c>
      <c r="BE126" s="42" t="s">
        <v>49</v>
      </c>
      <c r="BF126" s="57" t="s">
        <v>49</v>
      </c>
      <c r="BG126" s="42" t="s">
        <v>49</v>
      </c>
      <c r="BH126" s="57" t="s">
        <v>49</v>
      </c>
      <c r="BI126" s="58"/>
    </row>
    <row r="127" spans="2:61" ht="33" customHeight="1" x14ac:dyDescent="0.2">
      <c r="B127" s="53" t="s">
        <v>279</v>
      </c>
      <c r="C127" s="54" t="s">
        <v>280</v>
      </c>
      <c r="D127" s="55" t="s">
        <v>48</v>
      </c>
      <c r="E127" s="42" t="s">
        <v>50</v>
      </c>
      <c r="F127" s="56" t="s">
        <v>51</v>
      </c>
      <c r="G127" s="42" t="s">
        <v>49</v>
      </c>
      <c r="H127" s="56" t="s">
        <v>49</v>
      </c>
      <c r="I127" s="42" t="s">
        <v>49</v>
      </c>
      <c r="J127" s="56" t="s">
        <v>49</v>
      </c>
      <c r="K127" s="42" t="s">
        <v>49</v>
      </c>
      <c r="L127" s="56" t="s">
        <v>49</v>
      </c>
      <c r="M127" s="42" t="s">
        <v>57</v>
      </c>
      <c r="N127" s="57" t="s">
        <v>51</v>
      </c>
      <c r="O127" s="42" t="s">
        <v>49</v>
      </c>
      <c r="P127" s="57" t="s">
        <v>49</v>
      </c>
      <c r="Q127" s="42" t="s">
        <v>49</v>
      </c>
      <c r="R127" s="57" t="s">
        <v>49</v>
      </c>
      <c r="S127" s="42" t="s">
        <v>49</v>
      </c>
      <c r="T127" s="57" t="s">
        <v>49</v>
      </c>
      <c r="U127" s="42" t="s">
        <v>49</v>
      </c>
      <c r="V127" s="57" t="s">
        <v>49</v>
      </c>
      <c r="W127" s="42" t="s">
        <v>49</v>
      </c>
      <c r="X127" s="57" t="s">
        <v>49</v>
      </c>
      <c r="Y127" s="42" t="s">
        <v>49</v>
      </c>
      <c r="Z127" s="57" t="s">
        <v>49</v>
      </c>
      <c r="AA127" s="42" t="s">
        <v>49</v>
      </c>
      <c r="AB127" s="57" t="s">
        <v>49</v>
      </c>
      <c r="AC127" s="42" t="s">
        <v>65</v>
      </c>
      <c r="AD127" s="57" t="s">
        <v>51</v>
      </c>
      <c r="AE127" s="42" t="s">
        <v>49</v>
      </c>
      <c r="AF127" s="57" t="s">
        <v>49</v>
      </c>
      <c r="AG127" s="42" t="s">
        <v>49</v>
      </c>
      <c r="AH127" s="57" t="s">
        <v>49</v>
      </c>
      <c r="AI127" s="42" t="s">
        <v>49</v>
      </c>
      <c r="AJ127" s="57" t="s">
        <v>49</v>
      </c>
      <c r="AK127" s="42" t="s">
        <v>49</v>
      </c>
      <c r="AL127" s="57" t="s">
        <v>49</v>
      </c>
      <c r="AM127" s="42" t="s">
        <v>49</v>
      </c>
      <c r="AN127" s="57" t="s">
        <v>49</v>
      </c>
      <c r="AO127" s="42" t="s">
        <v>49</v>
      </c>
      <c r="AP127" s="57" t="s">
        <v>49</v>
      </c>
      <c r="AQ127" s="42" t="s">
        <v>49</v>
      </c>
      <c r="AR127" s="57" t="s">
        <v>49</v>
      </c>
      <c r="AS127" s="42" t="s">
        <v>49</v>
      </c>
      <c r="AT127" s="57" t="s">
        <v>49</v>
      </c>
      <c r="AU127" s="42" t="s">
        <v>49</v>
      </c>
      <c r="AV127" s="57" t="s">
        <v>49</v>
      </c>
      <c r="AW127" s="42" t="s">
        <v>49</v>
      </c>
      <c r="AX127" s="57" t="s">
        <v>49</v>
      </c>
      <c r="AY127" s="42" t="s">
        <v>49</v>
      </c>
      <c r="AZ127" s="57" t="s">
        <v>49</v>
      </c>
      <c r="BA127" s="42" t="s">
        <v>49</v>
      </c>
      <c r="BB127" s="57" t="s">
        <v>49</v>
      </c>
      <c r="BC127" s="42" t="s">
        <v>68</v>
      </c>
      <c r="BD127" s="57" t="s">
        <v>51</v>
      </c>
      <c r="BE127" s="42" t="s">
        <v>49</v>
      </c>
      <c r="BF127" s="57" t="s">
        <v>49</v>
      </c>
      <c r="BG127" s="42" t="s">
        <v>49</v>
      </c>
      <c r="BH127" s="57" t="s">
        <v>49</v>
      </c>
      <c r="BI127" s="58"/>
    </row>
    <row r="128" spans="2:61" ht="33" customHeight="1" x14ac:dyDescent="0.2">
      <c r="B128" s="53" t="s">
        <v>281</v>
      </c>
      <c r="C128" s="54" t="s">
        <v>282</v>
      </c>
      <c r="D128" s="55" t="s">
        <v>48</v>
      </c>
      <c r="E128" s="42" t="s">
        <v>49</v>
      </c>
      <c r="F128" s="56" t="s">
        <v>49</v>
      </c>
      <c r="G128" s="42" t="s">
        <v>49</v>
      </c>
      <c r="H128" s="56" t="s">
        <v>49</v>
      </c>
      <c r="I128" s="42" t="s">
        <v>49</v>
      </c>
      <c r="J128" s="56" t="s">
        <v>49</v>
      </c>
      <c r="K128" s="42" t="s">
        <v>49</v>
      </c>
      <c r="L128" s="56" t="s">
        <v>49</v>
      </c>
      <c r="M128" s="42" t="s">
        <v>49</v>
      </c>
      <c r="N128" s="57" t="s">
        <v>49</v>
      </c>
      <c r="O128" s="42" t="s">
        <v>49</v>
      </c>
      <c r="P128" s="57" t="s">
        <v>49</v>
      </c>
      <c r="Q128" s="42" t="s">
        <v>49</v>
      </c>
      <c r="R128" s="57" t="s">
        <v>49</v>
      </c>
      <c r="S128" s="42" t="s">
        <v>49</v>
      </c>
      <c r="T128" s="57" t="s">
        <v>49</v>
      </c>
      <c r="U128" s="42" t="s">
        <v>49</v>
      </c>
      <c r="V128" s="57" t="s">
        <v>49</v>
      </c>
      <c r="W128" s="42" t="s">
        <v>49</v>
      </c>
      <c r="X128" s="57" t="s">
        <v>49</v>
      </c>
      <c r="Y128" s="42" t="s">
        <v>49</v>
      </c>
      <c r="Z128" s="57" t="s">
        <v>49</v>
      </c>
      <c r="AA128" s="42" t="s">
        <v>49</v>
      </c>
      <c r="AB128" s="57" t="s">
        <v>49</v>
      </c>
      <c r="AC128" s="42" t="s">
        <v>49</v>
      </c>
      <c r="AD128" s="57" t="s">
        <v>49</v>
      </c>
      <c r="AE128" s="42" t="s">
        <v>49</v>
      </c>
      <c r="AF128" s="57" t="s">
        <v>49</v>
      </c>
      <c r="AG128" s="42" t="s">
        <v>49</v>
      </c>
      <c r="AH128" s="57" t="s">
        <v>49</v>
      </c>
      <c r="AI128" s="42" t="s">
        <v>49</v>
      </c>
      <c r="AJ128" s="57" t="s">
        <v>49</v>
      </c>
      <c r="AK128" s="42" t="s">
        <v>49</v>
      </c>
      <c r="AL128" s="57" t="s">
        <v>49</v>
      </c>
      <c r="AM128" s="42" t="s">
        <v>49</v>
      </c>
      <c r="AN128" s="57" t="s">
        <v>49</v>
      </c>
      <c r="AO128" s="42" t="s">
        <v>49</v>
      </c>
      <c r="AP128" s="57" t="s">
        <v>49</v>
      </c>
      <c r="AQ128" s="42" t="s">
        <v>50</v>
      </c>
      <c r="AR128" s="57" t="s">
        <v>56</v>
      </c>
      <c r="AS128" s="42" t="s">
        <v>49</v>
      </c>
      <c r="AT128" s="57" t="s">
        <v>49</v>
      </c>
      <c r="AU128" s="42" t="s">
        <v>49</v>
      </c>
      <c r="AV128" s="57" t="s">
        <v>49</v>
      </c>
      <c r="AW128" s="42" t="s">
        <v>49</v>
      </c>
      <c r="AX128" s="57" t="s">
        <v>49</v>
      </c>
      <c r="AY128" s="42" t="s">
        <v>49</v>
      </c>
      <c r="AZ128" s="57" t="s">
        <v>49</v>
      </c>
      <c r="BA128" s="42" t="s">
        <v>49</v>
      </c>
      <c r="BB128" s="57" t="s">
        <v>49</v>
      </c>
      <c r="BC128" s="42" t="s">
        <v>49</v>
      </c>
      <c r="BD128" s="57" t="s">
        <v>49</v>
      </c>
      <c r="BE128" s="42" t="s">
        <v>49</v>
      </c>
      <c r="BF128" s="57" t="s">
        <v>49</v>
      </c>
      <c r="BG128" s="42" t="s">
        <v>49</v>
      </c>
      <c r="BH128" s="57" t="s">
        <v>49</v>
      </c>
      <c r="BI128" s="58"/>
    </row>
    <row r="129" spans="2:61" ht="33" customHeight="1" x14ac:dyDescent="0.2">
      <c r="B129" s="53" t="s">
        <v>283</v>
      </c>
      <c r="C129" s="54" t="s">
        <v>284</v>
      </c>
      <c r="D129" s="55" t="s">
        <v>48</v>
      </c>
      <c r="E129" s="42" t="s">
        <v>50</v>
      </c>
      <c r="F129" s="56" t="s">
        <v>60</v>
      </c>
      <c r="G129" s="42" t="s">
        <v>57</v>
      </c>
      <c r="H129" s="56" t="s">
        <v>51</v>
      </c>
      <c r="I129" s="42" t="s">
        <v>49</v>
      </c>
      <c r="J129" s="56" t="s">
        <v>49</v>
      </c>
      <c r="K129" s="42" t="s">
        <v>49</v>
      </c>
      <c r="L129" s="56" t="s">
        <v>49</v>
      </c>
      <c r="M129" s="42" t="s">
        <v>49</v>
      </c>
      <c r="N129" s="57" t="s">
        <v>49</v>
      </c>
      <c r="O129" s="42" t="s">
        <v>49</v>
      </c>
      <c r="P129" s="57" t="s">
        <v>49</v>
      </c>
      <c r="Q129" s="42" t="s">
        <v>49</v>
      </c>
      <c r="R129" s="57" t="s">
        <v>49</v>
      </c>
      <c r="S129" s="42" t="s">
        <v>49</v>
      </c>
      <c r="T129" s="57" t="s">
        <v>49</v>
      </c>
      <c r="U129" s="42" t="s">
        <v>49</v>
      </c>
      <c r="V129" s="57" t="s">
        <v>49</v>
      </c>
      <c r="W129" s="42" t="s">
        <v>49</v>
      </c>
      <c r="X129" s="57" t="s">
        <v>49</v>
      </c>
      <c r="Y129" s="42" t="s">
        <v>49</v>
      </c>
      <c r="Z129" s="57" t="s">
        <v>49</v>
      </c>
      <c r="AA129" s="42" t="s">
        <v>49</v>
      </c>
      <c r="AB129" s="57" t="s">
        <v>49</v>
      </c>
      <c r="AC129" s="42" t="s">
        <v>49</v>
      </c>
      <c r="AD129" s="57" t="s">
        <v>49</v>
      </c>
      <c r="AE129" s="42" t="s">
        <v>49</v>
      </c>
      <c r="AF129" s="57" t="s">
        <v>49</v>
      </c>
      <c r="AG129" s="42" t="s">
        <v>49</v>
      </c>
      <c r="AH129" s="57" t="s">
        <v>49</v>
      </c>
      <c r="AI129" s="42" t="s">
        <v>49</v>
      </c>
      <c r="AJ129" s="57" t="s">
        <v>49</v>
      </c>
      <c r="AK129" s="42" t="s">
        <v>49</v>
      </c>
      <c r="AL129" s="57" t="s">
        <v>49</v>
      </c>
      <c r="AM129" s="42" t="s">
        <v>49</v>
      </c>
      <c r="AN129" s="57" t="s">
        <v>49</v>
      </c>
      <c r="AO129" s="42" t="s">
        <v>49</v>
      </c>
      <c r="AP129" s="57" t="s">
        <v>49</v>
      </c>
      <c r="AQ129" s="42" t="s">
        <v>49</v>
      </c>
      <c r="AR129" s="57" t="s">
        <v>49</v>
      </c>
      <c r="AS129" s="42" t="s">
        <v>49</v>
      </c>
      <c r="AT129" s="57" t="s">
        <v>49</v>
      </c>
      <c r="AU129" s="42" t="s">
        <v>49</v>
      </c>
      <c r="AV129" s="57" t="s">
        <v>49</v>
      </c>
      <c r="AW129" s="42" t="s">
        <v>49</v>
      </c>
      <c r="AX129" s="57" t="s">
        <v>49</v>
      </c>
      <c r="AY129" s="42" t="s">
        <v>49</v>
      </c>
      <c r="AZ129" s="57" t="s">
        <v>49</v>
      </c>
      <c r="BA129" s="42" t="s">
        <v>49</v>
      </c>
      <c r="BB129" s="57" t="s">
        <v>49</v>
      </c>
      <c r="BC129" s="42" t="s">
        <v>55</v>
      </c>
      <c r="BD129" s="57" t="s">
        <v>60</v>
      </c>
      <c r="BE129" s="42" t="s">
        <v>49</v>
      </c>
      <c r="BF129" s="57" t="s">
        <v>49</v>
      </c>
      <c r="BG129" s="42" t="s">
        <v>49</v>
      </c>
      <c r="BH129" s="57" t="s">
        <v>49</v>
      </c>
      <c r="BI129" s="58"/>
    </row>
    <row r="130" spans="2:61" ht="33" customHeight="1" x14ac:dyDescent="0.2">
      <c r="B130" s="53" t="s">
        <v>285</v>
      </c>
      <c r="C130" s="54" t="s">
        <v>286</v>
      </c>
      <c r="D130" s="55" t="s">
        <v>48</v>
      </c>
      <c r="E130" s="42" t="s">
        <v>50</v>
      </c>
      <c r="F130" s="56" t="s">
        <v>51</v>
      </c>
      <c r="G130" s="42" t="s">
        <v>49</v>
      </c>
      <c r="H130" s="56" t="s">
        <v>49</v>
      </c>
      <c r="I130" s="42" t="s">
        <v>49</v>
      </c>
      <c r="J130" s="56" t="s">
        <v>49</v>
      </c>
      <c r="K130" s="42" t="s">
        <v>49</v>
      </c>
      <c r="L130" s="56" t="s">
        <v>49</v>
      </c>
      <c r="M130" s="42" t="s">
        <v>49</v>
      </c>
      <c r="N130" s="57" t="s">
        <v>49</v>
      </c>
      <c r="O130" s="42" t="s">
        <v>49</v>
      </c>
      <c r="P130" s="57" t="s">
        <v>49</v>
      </c>
      <c r="Q130" s="42" t="s">
        <v>49</v>
      </c>
      <c r="R130" s="57" t="s">
        <v>49</v>
      </c>
      <c r="S130" s="42" t="s">
        <v>49</v>
      </c>
      <c r="T130" s="57" t="s">
        <v>49</v>
      </c>
      <c r="U130" s="42" t="s">
        <v>55</v>
      </c>
      <c r="V130" s="57" t="s">
        <v>60</v>
      </c>
      <c r="W130" s="42" t="s">
        <v>49</v>
      </c>
      <c r="X130" s="57" t="s">
        <v>49</v>
      </c>
      <c r="Y130" s="42" t="s">
        <v>49</v>
      </c>
      <c r="Z130" s="57" t="s">
        <v>49</v>
      </c>
      <c r="AA130" s="42" t="s">
        <v>49</v>
      </c>
      <c r="AB130" s="57" t="s">
        <v>49</v>
      </c>
      <c r="AC130" s="42" t="s">
        <v>49</v>
      </c>
      <c r="AD130" s="57" t="s">
        <v>49</v>
      </c>
      <c r="AE130" s="42" t="s">
        <v>49</v>
      </c>
      <c r="AF130" s="57" t="s">
        <v>49</v>
      </c>
      <c r="AG130" s="42" t="s">
        <v>49</v>
      </c>
      <c r="AH130" s="57" t="s">
        <v>49</v>
      </c>
      <c r="AI130" s="42" t="s">
        <v>49</v>
      </c>
      <c r="AJ130" s="57" t="s">
        <v>49</v>
      </c>
      <c r="AK130" s="42" t="s">
        <v>49</v>
      </c>
      <c r="AL130" s="57" t="s">
        <v>49</v>
      </c>
      <c r="AM130" s="42" t="s">
        <v>49</v>
      </c>
      <c r="AN130" s="57" t="s">
        <v>49</v>
      </c>
      <c r="AO130" s="42" t="s">
        <v>49</v>
      </c>
      <c r="AP130" s="57" t="s">
        <v>49</v>
      </c>
      <c r="AQ130" s="42" t="s">
        <v>57</v>
      </c>
      <c r="AR130" s="57" t="s">
        <v>51</v>
      </c>
      <c r="AS130" s="42" t="s">
        <v>49</v>
      </c>
      <c r="AT130" s="57" t="s">
        <v>49</v>
      </c>
      <c r="AU130" s="42" t="s">
        <v>49</v>
      </c>
      <c r="AV130" s="57" t="s">
        <v>49</v>
      </c>
      <c r="AW130" s="42" t="s">
        <v>49</v>
      </c>
      <c r="AX130" s="57" t="s">
        <v>49</v>
      </c>
      <c r="AY130" s="42" t="s">
        <v>49</v>
      </c>
      <c r="AZ130" s="57" t="s">
        <v>49</v>
      </c>
      <c r="BA130" s="42" t="s">
        <v>49</v>
      </c>
      <c r="BB130" s="57" t="s">
        <v>49</v>
      </c>
      <c r="BC130" s="42" t="s">
        <v>49</v>
      </c>
      <c r="BD130" s="57" t="s">
        <v>49</v>
      </c>
      <c r="BE130" s="42" t="s">
        <v>49</v>
      </c>
      <c r="BF130" s="57" t="s">
        <v>49</v>
      </c>
      <c r="BG130" s="42" t="s">
        <v>49</v>
      </c>
      <c r="BH130" s="57" t="s">
        <v>49</v>
      </c>
      <c r="BI130" s="58"/>
    </row>
    <row r="131" spans="2:61" ht="33" customHeight="1" x14ac:dyDescent="0.2">
      <c r="B131" s="53" t="s">
        <v>287</v>
      </c>
      <c r="C131" s="54" t="s">
        <v>288</v>
      </c>
      <c r="D131" s="55" t="s">
        <v>48</v>
      </c>
      <c r="E131" s="42" t="s">
        <v>50</v>
      </c>
      <c r="F131" s="56" t="s">
        <v>60</v>
      </c>
      <c r="G131" s="42" t="s">
        <v>49</v>
      </c>
      <c r="H131" s="56" t="s">
        <v>49</v>
      </c>
      <c r="I131" s="42" t="s">
        <v>49</v>
      </c>
      <c r="J131" s="56" t="s">
        <v>49</v>
      </c>
      <c r="K131" s="42" t="s">
        <v>49</v>
      </c>
      <c r="L131" s="56" t="s">
        <v>49</v>
      </c>
      <c r="M131" s="42" t="s">
        <v>57</v>
      </c>
      <c r="N131" s="57" t="s">
        <v>60</v>
      </c>
      <c r="O131" s="42" t="s">
        <v>49</v>
      </c>
      <c r="P131" s="57" t="s">
        <v>49</v>
      </c>
      <c r="Q131" s="42" t="s">
        <v>49</v>
      </c>
      <c r="R131" s="57" t="s">
        <v>49</v>
      </c>
      <c r="S131" s="42" t="s">
        <v>49</v>
      </c>
      <c r="T131" s="57" t="s">
        <v>49</v>
      </c>
      <c r="U131" s="42" t="s">
        <v>55</v>
      </c>
      <c r="V131" s="57" t="s">
        <v>60</v>
      </c>
      <c r="W131" s="42" t="s">
        <v>49</v>
      </c>
      <c r="X131" s="57" t="s">
        <v>49</v>
      </c>
      <c r="Y131" s="42" t="s">
        <v>49</v>
      </c>
      <c r="Z131" s="57" t="s">
        <v>49</v>
      </c>
      <c r="AA131" s="42" t="s">
        <v>49</v>
      </c>
      <c r="AB131" s="57" t="s">
        <v>49</v>
      </c>
      <c r="AC131" s="42" t="s">
        <v>49</v>
      </c>
      <c r="AD131" s="57" t="s">
        <v>49</v>
      </c>
      <c r="AE131" s="42" t="s">
        <v>49</v>
      </c>
      <c r="AF131" s="57" t="s">
        <v>49</v>
      </c>
      <c r="AG131" s="42" t="s">
        <v>49</v>
      </c>
      <c r="AH131" s="57" t="s">
        <v>49</v>
      </c>
      <c r="AI131" s="42" t="s">
        <v>49</v>
      </c>
      <c r="AJ131" s="57" t="s">
        <v>49</v>
      </c>
      <c r="AK131" s="42" t="s">
        <v>49</v>
      </c>
      <c r="AL131" s="57" t="s">
        <v>49</v>
      </c>
      <c r="AM131" s="42" t="s">
        <v>49</v>
      </c>
      <c r="AN131" s="57" t="s">
        <v>49</v>
      </c>
      <c r="AO131" s="42" t="s">
        <v>49</v>
      </c>
      <c r="AP131" s="57" t="s">
        <v>49</v>
      </c>
      <c r="AQ131" s="42" t="s">
        <v>49</v>
      </c>
      <c r="AR131" s="57" t="s">
        <v>49</v>
      </c>
      <c r="AS131" s="42" t="s">
        <v>49</v>
      </c>
      <c r="AT131" s="57" t="s">
        <v>49</v>
      </c>
      <c r="AU131" s="42" t="s">
        <v>49</v>
      </c>
      <c r="AV131" s="57" t="s">
        <v>49</v>
      </c>
      <c r="AW131" s="42" t="s">
        <v>49</v>
      </c>
      <c r="AX131" s="57" t="s">
        <v>49</v>
      </c>
      <c r="AY131" s="42" t="s">
        <v>49</v>
      </c>
      <c r="AZ131" s="57" t="s">
        <v>49</v>
      </c>
      <c r="BA131" s="42" t="s">
        <v>49</v>
      </c>
      <c r="BB131" s="57" t="s">
        <v>49</v>
      </c>
      <c r="BC131" s="42" t="s">
        <v>49</v>
      </c>
      <c r="BD131" s="57" t="s">
        <v>49</v>
      </c>
      <c r="BE131" s="42" t="s">
        <v>49</v>
      </c>
      <c r="BF131" s="57" t="s">
        <v>49</v>
      </c>
      <c r="BG131" s="42" t="s">
        <v>49</v>
      </c>
      <c r="BH131" s="57" t="s">
        <v>49</v>
      </c>
      <c r="BI131" s="58"/>
    </row>
    <row r="132" spans="2:61" ht="33" customHeight="1" x14ac:dyDescent="0.2">
      <c r="B132" s="53" t="s">
        <v>289</v>
      </c>
      <c r="C132" s="54" t="s">
        <v>252</v>
      </c>
      <c r="D132" s="55" t="s">
        <v>48</v>
      </c>
      <c r="E132" s="42" t="s">
        <v>49</v>
      </c>
      <c r="F132" s="56" t="s">
        <v>49</v>
      </c>
      <c r="G132" s="42" t="s">
        <v>49</v>
      </c>
      <c r="H132" s="56" t="s">
        <v>49</v>
      </c>
      <c r="I132" s="42" t="s">
        <v>49</v>
      </c>
      <c r="J132" s="56" t="s">
        <v>49</v>
      </c>
      <c r="K132" s="42" t="s">
        <v>49</v>
      </c>
      <c r="L132" s="56" t="s">
        <v>49</v>
      </c>
      <c r="M132" s="42" t="s">
        <v>49</v>
      </c>
      <c r="N132" s="57" t="s">
        <v>49</v>
      </c>
      <c r="O132" s="42" t="s">
        <v>49</v>
      </c>
      <c r="P132" s="57" t="s">
        <v>49</v>
      </c>
      <c r="Q132" s="42" t="s">
        <v>49</v>
      </c>
      <c r="R132" s="57" t="s">
        <v>49</v>
      </c>
      <c r="S132" s="42" t="s">
        <v>50</v>
      </c>
      <c r="T132" s="57" t="s">
        <v>60</v>
      </c>
      <c r="U132" s="42" t="s">
        <v>49</v>
      </c>
      <c r="V132" s="57" t="s">
        <v>49</v>
      </c>
      <c r="W132" s="42" t="s">
        <v>49</v>
      </c>
      <c r="X132" s="57" t="s">
        <v>49</v>
      </c>
      <c r="Y132" s="42" t="s">
        <v>49</v>
      </c>
      <c r="Z132" s="57" t="s">
        <v>49</v>
      </c>
      <c r="AA132" s="42" t="s">
        <v>49</v>
      </c>
      <c r="AB132" s="57" t="s">
        <v>49</v>
      </c>
      <c r="AC132" s="42" t="s">
        <v>49</v>
      </c>
      <c r="AD132" s="57" t="s">
        <v>49</v>
      </c>
      <c r="AE132" s="42" t="s">
        <v>49</v>
      </c>
      <c r="AF132" s="57" t="s">
        <v>49</v>
      </c>
      <c r="AG132" s="42" t="s">
        <v>49</v>
      </c>
      <c r="AH132" s="57" t="s">
        <v>49</v>
      </c>
      <c r="AI132" s="42" t="s">
        <v>49</v>
      </c>
      <c r="AJ132" s="57" t="s">
        <v>49</v>
      </c>
      <c r="AK132" s="42" t="s">
        <v>49</v>
      </c>
      <c r="AL132" s="57" t="s">
        <v>49</v>
      </c>
      <c r="AM132" s="42" t="s">
        <v>49</v>
      </c>
      <c r="AN132" s="57" t="s">
        <v>49</v>
      </c>
      <c r="AO132" s="42" t="s">
        <v>49</v>
      </c>
      <c r="AP132" s="57" t="s">
        <v>49</v>
      </c>
      <c r="AQ132" s="42" t="s">
        <v>49</v>
      </c>
      <c r="AR132" s="57" t="s">
        <v>49</v>
      </c>
      <c r="AS132" s="42" t="s">
        <v>49</v>
      </c>
      <c r="AT132" s="57" t="s">
        <v>49</v>
      </c>
      <c r="AU132" s="42" t="s">
        <v>55</v>
      </c>
      <c r="AV132" s="57" t="s">
        <v>60</v>
      </c>
      <c r="AW132" s="42" t="s">
        <v>49</v>
      </c>
      <c r="AX132" s="57" t="s">
        <v>49</v>
      </c>
      <c r="AY132" s="42" t="s">
        <v>49</v>
      </c>
      <c r="AZ132" s="57" t="s">
        <v>49</v>
      </c>
      <c r="BA132" s="42" t="s">
        <v>49</v>
      </c>
      <c r="BB132" s="57" t="s">
        <v>49</v>
      </c>
      <c r="BC132" s="42" t="s">
        <v>49</v>
      </c>
      <c r="BD132" s="57" t="s">
        <v>49</v>
      </c>
      <c r="BE132" s="42" t="s">
        <v>49</v>
      </c>
      <c r="BF132" s="57" t="s">
        <v>49</v>
      </c>
      <c r="BG132" s="42" t="s">
        <v>49</v>
      </c>
      <c r="BH132" s="57" t="s">
        <v>49</v>
      </c>
      <c r="BI132" s="58"/>
    </row>
    <row r="133" spans="2:61" ht="33" customHeight="1" x14ac:dyDescent="0.2">
      <c r="B133" s="53" t="s">
        <v>290</v>
      </c>
      <c r="C133" s="54" t="s">
        <v>291</v>
      </c>
      <c r="D133" s="55" t="s">
        <v>48</v>
      </c>
      <c r="E133" s="42" t="s">
        <v>50</v>
      </c>
      <c r="F133" s="56" t="s">
        <v>51</v>
      </c>
      <c r="G133" s="42" t="s">
        <v>55</v>
      </c>
      <c r="H133" s="56" t="s">
        <v>56</v>
      </c>
      <c r="I133" s="42" t="s">
        <v>49</v>
      </c>
      <c r="J133" s="56" t="s">
        <v>49</v>
      </c>
      <c r="K133" s="42" t="s">
        <v>49</v>
      </c>
      <c r="L133" s="56" t="s">
        <v>49</v>
      </c>
      <c r="M133" s="42" t="s">
        <v>49</v>
      </c>
      <c r="N133" s="57" t="s">
        <v>49</v>
      </c>
      <c r="O133" s="42" t="s">
        <v>49</v>
      </c>
      <c r="P133" s="57" t="s">
        <v>49</v>
      </c>
      <c r="Q133" s="42" t="s">
        <v>49</v>
      </c>
      <c r="R133" s="57" t="s">
        <v>49</v>
      </c>
      <c r="S133" s="42" t="s">
        <v>49</v>
      </c>
      <c r="T133" s="57" t="s">
        <v>49</v>
      </c>
      <c r="U133" s="42" t="s">
        <v>49</v>
      </c>
      <c r="V133" s="57" t="s">
        <v>49</v>
      </c>
      <c r="W133" s="42" t="s">
        <v>49</v>
      </c>
      <c r="X133" s="57" t="s">
        <v>49</v>
      </c>
      <c r="Y133" s="42" t="s">
        <v>49</v>
      </c>
      <c r="Z133" s="57" t="s">
        <v>49</v>
      </c>
      <c r="AA133" s="42" t="s">
        <v>49</v>
      </c>
      <c r="AB133" s="57" t="s">
        <v>49</v>
      </c>
      <c r="AC133" s="42" t="s">
        <v>49</v>
      </c>
      <c r="AD133" s="57" t="s">
        <v>49</v>
      </c>
      <c r="AE133" s="42" t="s">
        <v>49</v>
      </c>
      <c r="AF133" s="57" t="s">
        <v>49</v>
      </c>
      <c r="AG133" s="42" t="s">
        <v>49</v>
      </c>
      <c r="AH133" s="57" t="s">
        <v>49</v>
      </c>
      <c r="AI133" s="42" t="s">
        <v>49</v>
      </c>
      <c r="AJ133" s="57" t="s">
        <v>49</v>
      </c>
      <c r="AK133" s="42" t="s">
        <v>49</v>
      </c>
      <c r="AL133" s="57" t="s">
        <v>49</v>
      </c>
      <c r="AM133" s="42" t="s">
        <v>49</v>
      </c>
      <c r="AN133" s="57" t="s">
        <v>49</v>
      </c>
      <c r="AO133" s="42" t="s">
        <v>49</v>
      </c>
      <c r="AP133" s="57" t="s">
        <v>49</v>
      </c>
      <c r="AQ133" s="42" t="s">
        <v>49</v>
      </c>
      <c r="AR133" s="57" t="s">
        <v>49</v>
      </c>
      <c r="AS133" s="42" t="s">
        <v>49</v>
      </c>
      <c r="AT133" s="57" t="s">
        <v>49</v>
      </c>
      <c r="AU133" s="42" t="s">
        <v>49</v>
      </c>
      <c r="AV133" s="57" t="s">
        <v>49</v>
      </c>
      <c r="AW133" s="42" t="s">
        <v>49</v>
      </c>
      <c r="AX133" s="57" t="s">
        <v>49</v>
      </c>
      <c r="AY133" s="42" t="s">
        <v>49</v>
      </c>
      <c r="AZ133" s="57" t="s">
        <v>49</v>
      </c>
      <c r="BA133" s="42" t="s">
        <v>49</v>
      </c>
      <c r="BB133" s="57" t="s">
        <v>49</v>
      </c>
      <c r="BC133" s="42" t="s">
        <v>49</v>
      </c>
      <c r="BD133" s="57" t="s">
        <v>49</v>
      </c>
      <c r="BE133" s="42" t="s">
        <v>49</v>
      </c>
      <c r="BF133" s="57" t="s">
        <v>49</v>
      </c>
      <c r="BG133" s="42" t="s">
        <v>49</v>
      </c>
      <c r="BH133" s="57" t="s">
        <v>49</v>
      </c>
      <c r="BI133" s="58"/>
    </row>
    <row r="134" spans="2:61" ht="33" customHeight="1" x14ac:dyDescent="0.2">
      <c r="B134" s="53" t="s">
        <v>292</v>
      </c>
      <c r="C134" s="54" t="s">
        <v>293</v>
      </c>
      <c r="D134" s="55" t="s">
        <v>48</v>
      </c>
      <c r="E134" s="42" t="s">
        <v>49</v>
      </c>
      <c r="F134" s="56" t="s">
        <v>49</v>
      </c>
      <c r="G134" s="42" t="s">
        <v>49</v>
      </c>
      <c r="H134" s="56" t="s">
        <v>49</v>
      </c>
      <c r="I134" s="42" t="s">
        <v>49</v>
      </c>
      <c r="J134" s="56" t="s">
        <v>49</v>
      </c>
      <c r="K134" s="42" t="s">
        <v>49</v>
      </c>
      <c r="L134" s="56" t="s">
        <v>49</v>
      </c>
      <c r="M134" s="42" t="s">
        <v>49</v>
      </c>
      <c r="N134" s="57" t="s">
        <v>49</v>
      </c>
      <c r="O134" s="42" t="s">
        <v>49</v>
      </c>
      <c r="P134" s="57" t="s">
        <v>49</v>
      </c>
      <c r="Q134" s="42" t="s">
        <v>49</v>
      </c>
      <c r="R134" s="57" t="s">
        <v>49</v>
      </c>
      <c r="S134" s="42" t="s">
        <v>50</v>
      </c>
      <c r="T134" s="57" t="s">
        <v>51</v>
      </c>
      <c r="U134" s="42" t="s">
        <v>49</v>
      </c>
      <c r="V134" s="57" t="s">
        <v>49</v>
      </c>
      <c r="W134" s="42" t="s">
        <v>49</v>
      </c>
      <c r="X134" s="57" t="s">
        <v>49</v>
      </c>
      <c r="Y134" s="42" t="s">
        <v>49</v>
      </c>
      <c r="Z134" s="57" t="s">
        <v>49</v>
      </c>
      <c r="AA134" s="42" t="s">
        <v>49</v>
      </c>
      <c r="AB134" s="57" t="s">
        <v>49</v>
      </c>
      <c r="AC134" s="42" t="s">
        <v>49</v>
      </c>
      <c r="AD134" s="57" t="s">
        <v>49</v>
      </c>
      <c r="AE134" s="42" t="s">
        <v>49</v>
      </c>
      <c r="AF134" s="57" t="s">
        <v>49</v>
      </c>
      <c r="AG134" s="42" t="s">
        <v>49</v>
      </c>
      <c r="AH134" s="57" t="s">
        <v>49</v>
      </c>
      <c r="AI134" s="42" t="s">
        <v>49</v>
      </c>
      <c r="AJ134" s="57" t="s">
        <v>49</v>
      </c>
      <c r="AK134" s="42" t="s">
        <v>49</v>
      </c>
      <c r="AL134" s="57" t="s">
        <v>49</v>
      </c>
      <c r="AM134" s="42" t="s">
        <v>49</v>
      </c>
      <c r="AN134" s="57" t="s">
        <v>49</v>
      </c>
      <c r="AO134" s="42" t="s">
        <v>49</v>
      </c>
      <c r="AP134" s="57" t="s">
        <v>49</v>
      </c>
      <c r="AQ134" s="42" t="s">
        <v>49</v>
      </c>
      <c r="AR134" s="57" t="s">
        <v>49</v>
      </c>
      <c r="AS134" s="42" t="s">
        <v>49</v>
      </c>
      <c r="AT134" s="57" t="s">
        <v>49</v>
      </c>
      <c r="AU134" s="42" t="s">
        <v>49</v>
      </c>
      <c r="AV134" s="57" t="s">
        <v>49</v>
      </c>
      <c r="AW134" s="42" t="s">
        <v>49</v>
      </c>
      <c r="AX134" s="57" t="s">
        <v>49</v>
      </c>
      <c r="AY134" s="42" t="s">
        <v>49</v>
      </c>
      <c r="AZ134" s="57" t="s">
        <v>49</v>
      </c>
      <c r="BA134" s="42" t="s">
        <v>49</v>
      </c>
      <c r="BB134" s="57" t="s">
        <v>49</v>
      </c>
      <c r="BC134" s="42" t="s">
        <v>49</v>
      </c>
      <c r="BD134" s="57" t="s">
        <v>49</v>
      </c>
      <c r="BE134" s="42" t="s">
        <v>49</v>
      </c>
      <c r="BF134" s="57" t="s">
        <v>49</v>
      </c>
      <c r="BG134" s="42" t="s">
        <v>49</v>
      </c>
      <c r="BH134" s="57" t="s">
        <v>49</v>
      </c>
      <c r="BI134" s="58"/>
    </row>
    <row r="135" spans="2:61" ht="33" customHeight="1" x14ac:dyDescent="0.2">
      <c r="B135" s="53" t="s">
        <v>294</v>
      </c>
      <c r="C135" s="54" t="s">
        <v>295</v>
      </c>
      <c r="D135" s="55" t="s">
        <v>54</v>
      </c>
      <c r="E135" s="42" t="s">
        <v>50</v>
      </c>
      <c r="F135" s="56" t="s">
        <v>56</v>
      </c>
      <c r="G135" s="42" t="s">
        <v>49</v>
      </c>
      <c r="H135" s="56" t="s">
        <v>49</v>
      </c>
      <c r="I135" s="42" t="s">
        <v>49</v>
      </c>
      <c r="J135" s="56" t="s">
        <v>49</v>
      </c>
      <c r="K135" s="42" t="s">
        <v>49</v>
      </c>
      <c r="L135" s="56" t="s">
        <v>49</v>
      </c>
      <c r="M135" s="42" t="s">
        <v>49</v>
      </c>
      <c r="N135" s="57" t="s">
        <v>49</v>
      </c>
      <c r="O135" s="42" t="s">
        <v>49</v>
      </c>
      <c r="P135" s="57" t="s">
        <v>49</v>
      </c>
      <c r="Q135" s="42" t="s">
        <v>49</v>
      </c>
      <c r="R135" s="57" t="s">
        <v>49</v>
      </c>
      <c r="S135" s="42" t="s">
        <v>49</v>
      </c>
      <c r="T135" s="57" t="s">
        <v>49</v>
      </c>
      <c r="U135" s="42" t="s">
        <v>49</v>
      </c>
      <c r="V135" s="57" t="s">
        <v>49</v>
      </c>
      <c r="W135" s="42" t="s">
        <v>49</v>
      </c>
      <c r="X135" s="57" t="s">
        <v>49</v>
      </c>
      <c r="Y135" s="42" t="s">
        <v>49</v>
      </c>
      <c r="Z135" s="57" t="s">
        <v>49</v>
      </c>
      <c r="AA135" s="42" t="s">
        <v>49</v>
      </c>
      <c r="AB135" s="57" t="s">
        <v>49</v>
      </c>
      <c r="AC135" s="42" t="s">
        <v>49</v>
      </c>
      <c r="AD135" s="57" t="s">
        <v>49</v>
      </c>
      <c r="AE135" s="42" t="s">
        <v>49</v>
      </c>
      <c r="AF135" s="57" t="s">
        <v>49</v>
      </c>
      <c r="AG135" s="42" t="s">
        <v>49</v>
      </c>
      <c r="AH135" s="57" t="s">
        <v>49</v>
      </c>
      <c r="AI135" s="42" t="s">
        <v>49</v>
      </c>
      <c r="AJ135" s="57" t="s">
        <v>49</v>
      </c>
      <c r="AK135" s="42" t="s">
        <v>49</v>
      </c>
      <c r="AL135" s="57" t="s">
        <v>49</v>
      </c>
      <c r="AM135" s="42" t="s">
        <v>49</v>
      </c>
      <c r="AN135" s="57" t="s">
        <v>49</v>
      </c>
      <c r="AO135" s="42" t="s">
        <v>49</v>
      </c>
      <c r="AP135" s="57" t="s">
        <v>49</v>
      </c>
      <c r="AQ135" s="42" t="s">
        <v>49</v>
      </c>
      <c r="AR135" s="57" t="s">
        <v>49</v>
      </c>
      <c r="AS135" s="42" t="s">
        <v>49</v>
      </c>
      <c r="AT135" s="57" t="s">
        <v>49</v>
      </c>
      <c r="AU135" s="42" t="s">
        <v>49</v>
      </c>
      <c r="AV135" s="57" t="s">
        <v>49</v>
      </c>
      <c r="AW135" s="42" t="s">
        <v>49</v>
      </c>
      <c r="AX135" s="57" t="s">
        <v>49</v>
      </c>
      <c r="AY135" s="42" t="s">
        <v>49</v>
      </c>
      <c r="AZ135" s="57" t="s">
        <v>49</v>
      </c>
      <c r="BA135" s="42" t="s">
        <v>49</v>
      </c>
      <c r="BB135" s="57" t="s">
        <v>49</v>
      </c>
      <c r="BC135" s="42" t="s">
        <v>49</v>
      </c>
      <c r="BD135" s="57" t="s">
        <v>49</v>
      </c>
      <c r="BE135" s="42" t="s">
        <v>49</v>
      </c>
      <c r="BF135" s="57" t="s">
        <v>49</v>
      </c>
      <c r="BG135" s="42" t="s">
        <v>49</v>
      </c>
      <c r="BH135" s="57" t="s">
        <v>49</v>
      </c>
      <c r="BI135" s="58"/>
    </row>
    <row r="136" spans="2:61" ht="33" customHeight="1" x14ac:dyDescent="0.2">
      <c r="B136" s="53" t="s">
        <v>296</v>
      </c>
      <c r="C136" s="54" t="s">
        <v>297</v>
      </c>
      <c r="D136" s="55" t="s">
        <v>48</v>
      </c>
      <c r="E136" s="42" t="s">
        <v>50</v>
      </c>
      <c r="F136" s="56" t="s">
        <v>56</v>
      </c>
      <c r="G136" s="42" t="s">
        <v>49</v>
      </c>
      <c r="H136" s="56" t="s">
        <v>49</v>
      </c>
      <c r="I136" s="42" t="s">
        <v>49</v>
      </c>
      <c r="J136" s="56" t="s">
        <v>49</v>
      </c>
      <c r="K136" s="42" t="s">
        <v>49</v>
      </c>
      <c r="L136" s="56" t="s">
        <v>49</v>
      </c>
      <c r="M136" s="42" t="s">
        <v>55</v>
      </c>
      <c r="N136" s="57" t="s">
        <v>51</v>
      </c>
      <c r="O136" s="42" t="s">
        <v>49</v>
      </c>
      <c r="P136" s="57" t="s">
        <v>49</v>
      </c>
      <c r="Q136" s="42" t="s">
        <v>49</v>
      </c>
      <c r="R136" s="57" t="s">
        <v>49</v>
      </c>
      <c r="S136" s="42" t="s">
        <v>49</v>
      </c>
      <c r="T136" s="57" t="s">
        <v>49</v>
      </c>
      <c r="U136" s="42" t="s">
        <v>49</v>
      </c>
      <c r="V136" s="57" t="s">
        <v>49</v>
      </c>
      <c r="W136" s="42" t="s">
        <v>49</v>
      </c>
      <c r="X136" s="57" t="s">
        <v>49</v>
      </c>
      <c r="Y136" s="42" t="s">
        <v>49</v>
      </c>
      <c r="Z136" s="57" t="s">
        <v>49</v>
      </c>
      <c r="AA136" s="42" t="s">
        <v>49</v>
      </c>
      <c r="AB136" s="57" t="s">
        <v>49</v>
      </c>
      <c r="AC136" s="42" t="s">
        <v>49</v>
      </c>
      <c r="AD136" s="57" t="s">
        <v>49</v>
      </c>
      <c r="AE136" s="42" t="s">
        <v>57</v>
      </c>
      <c r="AF136" s="57" t="s">
        <v>51</v>
      </c>
      <c r="AG136" s="42" t="s">
        <v>49</v>
      </c>
      <c r="AH136" s="57" t="s">
        <v>49</v>
      </c>
      <c r="AI136" s="42" t="s">
        <v>49</v>
      </c>
      <c r="AJ136" s="57" t="s">
        <v>49</v>
      </c>
      <c r="AK136" s="42" t="s">
        <v>49</v>
      </c>
      <c r="AL136" s="57" t="s">
        <v>49</v>
      </c>
      <c r="AM136" s="42" t="s">
        <v>49</v>
      </c>
      <c r="AN136" s="57" t="s">
        <v>49</v>
      </c>
      <c r="AO136" s="42" t="s">
        <v>49</v>
      </c>
      <c r="AP136" s="57" t="s">
        <v>49</v>
      </c>
      <c r="AQ136" s="42" t="s">
        <v>49</v>
      </c>
      <c r="AR136" s="57" t="s">
        <v>49</v>
      </c>
      <c r="AS136" s="42" t="s">
        <v>49</v>
      </c>
      <c r="AT136" s="57" t="s">
        <v>49</v>
      </c>
      <c r="AU136" s="42" t="s">
        <v>49</v>
      </c>
      <c r="AV136" s="57" t="s">
        <v>49</v>
      </c>
      <c r="AW136" s="42" t="s">
        <v>49</v>
      </c>
      <c r="AX136" s="57" t="s">
        <v>49</v>
      </c>
      <c r="AY136" s="42" t="s">
        <v>49</v>
      </c>
      <c r="AZ136" s="57" t="s">
        <v>49</v>
      </c>
      <c r="BA136" s="42" t="s">
        <v>49</v>
      </c>
      <c r="BB136" s="57" t="s">
        <v>49</v>
      </c>
      <c r="BC136" s="42" t="s">
        <v>49</v>
      </c>
      <c r="BD136" s="57" t="s">
        <v>49</v>
      </c>
      <c r="BE136" s="42" t="s">
        <v>49</v>
      </c>
      <c r="BF136" s="57" t="s">
        <v>49</v>
      </c>
      <c r="BG136" s="42" t="s">
        <v>49</v>
      </c>
      <c r="BH136" s="57" t="s">
        <v>49</v>
      </c>
      <c r="BI136" s="58"/>
    </row>
    <row r="137" spans="2:61" ht="33" customHeight="1" x14ac:dyDescent="0.2">
      <c r="B137" s="53" t="s">
        <v>298</v>
      </c>
      <c r="C137" s="54" t="s">
        <v>299</v>
      </c>
      <c r="D137" s="55" t="s">
        <v>48</v>
      </c>
      <c r="E137" s="42" t="s">
        <v>49</v>
      </c>
      <c r="F137" s="56" t="s">
        <v>49</v>
      </c>
      <c r="G137" s="42" t="s">
        <v>49</v>
      </c>
      <c r="H137" s="56" t="s">
        <v>49</v>
      </c>
      <c r="I137" s="42" t="s">
        <v>49</v>
      </c>
      <c r="J137" s="56" t="s">
        <v>49</v>
      </c>
      <c r="K137" s="42" t="s">
        <v>49</v>
      </c>
      <c r="L137" s="56" t="s">
        <v>49</v>
      </c>
      <c r="M137" s="42" t="s">
        <v>49</v>
      </c>
      <c r="N137" s="57" t="s">
        <v>49</v>
      </c>
      <c r="O137" s="42" t="s">
        <v>49</v>
      </c>
      <c r="P137" s="57" t="s">
        <v>49</v>
      </c>
      <c r="Q137" s="42" t="s">
        <v>49</v>
      </c>
      <c r="R137" s="57" t="s">
        <v>49</v>
      </c>
      <c r="S137" s="42" t="s">
        <v>50</v>
      </c>
      <c r="T137" s="57" t="s">
        <v>60</v>
      </c>
      <c r="U137" s="42" t="s">
        <v>55</v>
      </c>
      <c r="V137" s="57" t="s">
        <v>60</v>
      </c>
      <c r="W137" s="42" t="s">
        <v>49</v>
      </c>
      <c r="X137" s="57" t="s">
        <v>49</v>
      </c>
      <c r="Y137" s="42" t="s">
        <v>49</v>
      </c>
      <c r="Z137" s="57" t="s">
        <v>49</v>
      </c>
      <c r="AA137" s="42" t="s">
        <v>49</v>
      </c>
      <c r="AB137" s="57" t="s">
        <v>49</v>
      </c>
      <c r="AC137" s="42" t="s">
        <v>49</v>
      </c>
      <c r="AD137" s="57" t="s">
        <v>49</v>
      </c>
      <c r="AE137" s="42" t="s">
        <v>49</v>
      </c>
      <c r="AF137" s="57" t="s">
        <v>49</v>
      </c>
      <c r="AG137" s="42" t="s">
        <v>49</v>
      </c>
      <c r="AH137" s="57" t="s">
        <v>49</v>
      </c>
      <c r="AI137" s="42" t="s">
        <v>49</v>
      </c>
      <c r="AJ137" s="57" t="s">
        <v>49</v>
      </c>
      <c r="AK137" s="42" t="s">
        <v>49</v>
      </c>
      <c r="AL137" s="57" t="s">
        <v>49</v>
      </c>
      <c r="AM137" s="42" t="s">
        <v>49</v>
      </c>
      <c r="AN137" s="57" t="s">
        <v>49</v>
      </c>
      <c r="AO137" s="42" t="s">
        <v>49</v>
      </c>
      <c r="AP137" s="57" t="s">
        <v>49</v>
      </c>
      <c r="AQ137" s="42" t="s">
        <v>49</v>
      </c>
      <c r="AR137" s="57" t="s">
        <v>49</v>
      </c>
      <c r="AS137" s="42" t="s">
        <v>49</v>
      </c>
      <c r="AT137" s="57" t="s">
        <v>49</v>
      </c>
      <c r="AU137" s="42" t="s">
        <v>49</v>
      </c>
      <c r="AV137" s="57" t="s">
        <v>49</v>
      </c>
      <c r="AW137" s="42" t="s">
        <v>49</v>
      </c>
      <c r="AX137" s="57" t="s">
        <v>49</v>
      </c>
      <c r="AY137" s="42" t="s">
        <v>49</v>
      </c>
      <c r="AZ137" s="57" t="s">
        <v>49</v>
      </c>
      <c r="BA137" s="42" t="s">
        <v>49</v>
      </c>
      <c r="BB137" s="57" t="s">
        <v>49</v>
      </c>
      <c r="BC137" s="42" t="s">
        <v>49</v>
      </c>
      <c r="BD137" s="57" t="s">
        <v>49</v>
      </c>
      <c r="BE137" s="42" t="s">
        <v>57</v>
      </c>
      <c r="BF137" s="57" t="s">
        <v>60</v>
      </c>
      <c r="BG137" s="42" t="s">
        <v>49</v>
      </c>
      <c r="BH137" s="57" t="s">
        <v>49</v>
      </c>
      <c r="BI137" s="58"/>
    </row>
    <row r="138" spans="2:61" ht="33" customHeight="1" x14ac:dyDescent="0.2">
      <c r="B138" s="53" t="s">
        <v>300</v>
      </c>
      <c r="C138" s="54" t="s">
        <v>301</v>
      </c>
      <c r="D138" s="55" t="s">
        <v>48</v>
      </c>
      <c r="E138" s="42" t="s">
        <v>50</v>
      </c>
      <c r="F138" s="56" t="s">
        <v>60</v>
      </c>
      <c r="G138" s="42" t="s">
        <v>49</v>
      </c>
      <c r="H138" s="56" t="s">
        <v>49</v>
      </c>
      <c r="I138" s="42" t="s">
        <v>49</v>
      </c>
      <c r="J138" s="56" t="s">
        <v>49</v>
      </c>
      <c r="K138" s="42" t="s">
        <v>49</v>
      </c>
      <c r="L138" s="56" t="s">
        <v>49</v>
      </c>
      <c r="M138" s="42" t="s">
        <v>49</v>
      </c>
      <c r="N138" s="57" t="s">
        <v>49</v>
      </c>
      <c r="O138" s="42" t="s">
        <v>49</v>
      </c>
      <c r="P138" s="57" t="s">
        <v>49</v>
      </c>
      <c r="Q138" s="42" t="s">
        <v>49</v>
      </c>
      <c r="R138" s="57" t="s">
        <v>49</v>
      </c>
      <c r="S138" s="42" t="s">
        <v>49</v>
      </c>
      <c r="T138" s="57" t="s">
        <v>49</v>
      </c>
      <c r="U138" s="42" t="s">
        <v>49</v>
      </c>
      <c r="V138" s="57" t="s">
        <v>49</v>
      </c>
      <c r="W138" s="42" t="s">
        <v>49</v>
      </c>
      <c r="X138" s="57" t="s">
        <v>49</v>
      </c>
      <c r="Y138" s="42" t="s">
        <v>49</v>
      </c>
      <c r="Z138" s="57" t="s">
        <v>49</v>
      </c>
      <c r="AA138" s="42" t="s">
        <v>49</v>
      </c>
      <c r="AB138" s="57" t="s">
        <v>49</v>
      </c>
      <c r="AC138" s="42" t="s">
        <v>49</v>
      </c>
      <c r="AD138" s="57" t="s">
        <v>49</v>
      </c>
      <c r="AE138" s="42" t="s">
        <v>49</v>
      </c>
      <c r="AF138" s="57" t="s">
        <v>49</v>
      </c>
      <c r="AG138" s="42" t="s">
        <v>49</v>
      </c>
      <c r="AH138" s="57" t="s">
        <v>49</v>
      </c>
      <c r="AI138" s="42" t="s">
        <v>49</v>
      </c>
      <c r="AJ138" s="57" t="s">
        <v>49</v>
      </c>
      <c r="AK138" s="42" t="s">
        <v>49</v>
      </c>
      <c r="AL138" s="57" t="s">
        <v>49</v>
      </c>
      <c r="AM138" s="42" t="s">
        <v>49</v>
      </c>
      <c r="AN138" s="57" t="s">
        <v>49</v>
      </c>
      <c r="AO138" s="42" t="s">
        <v>49</v>
      </c>
      <c r="AP138" s="57" t="s">
        <v>49</v>
      </c>
      <c r="AQ138" s="42" t="s">
        <v>49</v>
      </c>
      <c r="AR138" s="57" t="s">
        <v>49</v>
      </c>
      <c r="AS138" s="42" t="s">
        <v>49</v>
      </c>
      <c r="AT138" s="57" t="s">
        <v>49</v>
      </c>
      <c r="AU138" s="42" t="s">
        <v>49</v>
      </c>
      <c r="AV138" s="57" t="s">
        <v>49</v>
      </c>
      <c r="AW138" s="42" t="s">
        <v>49</v>
      </c>
      <c r="AX138" s="57" t="s">
        <v>49</v>
      </c>
      <c r="AY138" s="42" t="s">
        <v>49</v>
      </c>
      <c r="AZ138" s="57" t="s">
        <v>49</v>
      </c>
      <c r="BA138" s="42" t="s">
        <v>49</v>
      </c>
      <c r="BB138" s="57" t="s">
        <v>49</v>
      </c>
      <c r="BC138" s="42" t="s">
        <v>55</v>
      </c>
      <c r="BD138" s="57" t="s">
        <v>60</v>
      </c>
      <c r="BE138" s="42" t="s">
        <v>49</v>
      </c>
      <c r="BF138" s="57" t="s">
        <v>49</v>
      </c>
      <c r="BG138" s="42" t="s">
        <v>49</v>
      </c>
      <c r="BH138" s="57" t="s">
        <v>49</v>
      </c>
      <c r="BI138" s="58"/>
    </row>
    <row r="139" spans="2:61" ht="33" customHeight="1" x14ac:dyDescent="0.2">
      <c r="B139" s="53" t="s">
        <v>302</v>
      </c>
      <c r="C139" s="54" t="s">
        <v>303</v>
      </c>
      <c r="D139" s="55" t="s">
        <v>48</v>
      </c>
      <c r="E139" s="42" t="s">
        <v>50</v>
      </c>
      <c r="F139" s="56" t="s">
        <v>60</v>
      </c>
      <c r="G139" s="42" t="s">
        <v>49</v>
      </c>
      <c r="H139" s="56" t="s">
        <v>49</v>
      </c>
      <c r="I139" s="42" t="s">
        <v>49</v>
      </c>
      <c r="J139" s="56" t="s">
        <v>49</v>
      </c>
      <c r="K139" s="42" t="s">
        <v>49</v>
      </c>
      <c r="L139" s="56" t="s">
        <v>49</v>
      </c>
      <c r="M139" s="42" t="s">
        <v>55</v>
      </c>
      <c r="N139" s="57" t="s">
        <v>51</v>
      </c>
      <c r="O139" s="42" t="s">
        <v>49</v>
      </c>
      <c r="P139" s="57" t="s">
        <v>49</v>
      </c>
      <c r="Q139" s="42" t="s">
        <v>49</v>
      </c>
      <c r="R139" s="57" t="s">
        <v>49</v>
      </c>
      <c r="S139" s="42" t="s">
        <v>49</v>
      </c>
      <c r="T139" s="57" t="s">
        <v>49</v>
      </c>
      <c r="U139" s="42" t="s">
        <v>49</v>
      </c>
      <c r="V139" s="57" t="s">
        <v>49</v>
      </c>
      <c r="W139" s="42" t="s">
        <v>49</v>
      </c>
      <c r="X139" s="57" t="s">
        <v>49</v>
      </c>
      <c r="Y139" s="42" t="s">
        <v>49</v>
      </c>
      <c r="Z139" s="57" t="s">
        <v>49</v>
      </c>
      <c r="AA139" s="42" t="s">
        <v>49</v>
      </c>
      <c r="AB139" s="57" t="s">
        <v>49</v>
      </c>
      <c r="AC139" s="42" t="s">
        <v>65</v>
      </c>
      <c r="AD139" s="57" t="s">
        <v>60</v>
      </c>
      <c r="AE139" s="42" t="s">
        <v>49</v>
      </c>
      <c r="AF139" s="57" t="s">
        <v>49</v>
      </c>
      <c r="AG139" s="42" t="s">
        <v>49</v>
      </c>
      <c r="AH139" s="57" t="s">
        <v>49</v>
      </c>
      <c r="AI139" s="42" t="s">
        <v>49</v>
      </c>
      <c r="AJ139" s="57" t="s">
        <v>49</v>
      </c>
      <c r="AK139" s="42" t="s">
        <v>49</v>
      </c>
      <c r="AL139" s="57" t="s">
        <v>49</v>
      </c>
      <c r="AM139" s="42" t="s">
        <v>49</v>
      </c>
      <c r="AN139" s="57" t="s">
        <v>49</v>
      </c>
      <c r="AO139" s="42" t="s">
        <v>49</v>
      </c>
      <c r="AP139" s="57" t="s">
        <v>49</v>
      </c>
      <c r="AQ139" s="42" t="s">
        <v>49</v>
      </c>
      <c r="AR139" s="57" t="s">
        <v>49</v>
      </c>
      <c r="AS139" s="42" t="s">
        <v>49</v>
      </c>
      <c r="AT139" s="57" t="s">
        <v>49</v>
      </c>
      <c r="AU139" s="42" t="s">
        <v>49</v>
      </c>
      <c r="AV139" s="57" t="s">
        <v>49</v>
      </c>
      <c r="AW139" s="42" t="s">
        <v>49</v>
      </c>
      <c r="AX139" s="57" t="s">
        <v>49</v>
      </c>
      <c r="AY139" s="42" t="s">
        <v>49</v>
      </c>
      <c r="AZ139" s="57" t="s">
        <v>49</v>
      </c>
      <c r="BA139" s="42" t="s">
        <v>49</v>
      </c>
      <c r="BB139" s="57" t="s">
        <v>49</v>
      </c>
      <c r="BC139" s="42" t="s">
        <v>49</v>
      </c>
      <c r="BD139" s="57" t="s">
        <v>49</v>
      </c>
      <c r="BE139" s="42" t="s">
        <v>49</v>
      </c>
      <c r="BF139" s="57" t="s">
        <v>49</v>
      </c>
      <c r="BG139" s="42" t="s">
        <v>49</v>
      </c>
      <c r="BH139" s="57" t="s">
        <v>49</v>
      </c>
      <c r="BI139" s="58"/>
    </row>
    <row r="140" spans="2:61" ht="33" customHeight="1" x14ac:dyDescent="0.2">
      <c r="B140" s="53" t="s">
        <v>304</v>
      </c>
      <c r="C140" s="54" t="s">
        <v>305</v>
      </c>
      <c r="D140" s="55" t="s">
        <v>54</v>
      </c>
      <c r="E140" s="42" t="s">
        <v>50</v>
      </c>
      <c r="F140" s="56" t="s">
        <v>51</v>
      </c>
      <c r="G140" s="42" t="s">
        <v>49</v>
      </c>
      <c r="H140" s="56" t="s">
        <v>49</v>
      </c>
      <c r="I140" s="42" t="s">
        <v>49</v>
      </c>
      <c r="J140" s="56" t="s">
        <v>49</v>
      </c>
      <c r="K140" s="42" t="s">
        <v>49</v>
      </c>
      <c r="L140" s="56" t="s">
        <v>49</v>
      </c>
      <c r="M140" s="42" t="s">
        <v>49</v>
      </c>
      <c r="N140" s="57" t="s">
        <v>49</v>
      </c>
      <c r="O140" s="42" t="s">
        <v>49</v>
      </c>
      <c r="P140" s="57" t="s">
        <v>49</v>
      </c>
      <c r="Q140" s="42" t="s">
        <v>49</v>
      </c>
      <c r="R140" s="57" t="s">
        <v>49</v>
      </c>
      <c r="S140" s="42" t="s">
        <v>49</v>
      </c>
      <c r="T140" s="57" t="s">
        <v>49</v>
      </c>
      <c r="U140" s="42" t="s">
        <v>49</v>
      </c>
      <c r="V140" s="57" t="s">
        <v>49</v>
      </c>
      <c r="W140" s="42" t="s">
        <v>49</v>
      </c>
      <c r="X140" s="57" t="s">
        <v>49</v>
      </c>
      <c r="Y140" s="42" t="s">
        <v>49</v>
      </c>
      <c r="Z140" s="57" t="s">
        <v>49</v>
      </c>
      <c r="AA140" s="42" t="s">
        <v>49</v>
      </c>
      <c r="AB140" s="57" t="s">
        <v>49</v>
      </c>
      <c r="AC140" s="42" t="s">
        <v>49</v>
      </c>
      <c r="AD140" s="57" t="s">
        <v>49</v>
      </c>
      <c r="AE140" s="42" t="s">
        <v>49</v>
      </c>
      <c r="AF140" s="57" t="s">
        <v>49</v>
      </c>
      <c r="AG140" s="42" t="s">
        <v>49</v>
      </c>
      <c r="AH140" s="57" t="s">
        <v>49</v>
      </c>
      <c r="AI140" s="42" t="s">
        <v>49</v>
      </c>
      <c r="AJ140" s="57" t="s">
        <v>49</v>
      </c>
      <c r="AK140" s="42" t="s">
        <v>49</v>
      </c>
      <c r="AL140" s="57" t="s">
        <v>49</v>
      </c>
      <c r="AM140" s="42" t="s">
        <v>49</v>
      </c>
      <c r="AN140" s="57" t="s">
        <v>49</v>
      </c>
      <c r="AO140" s="42" t="s">
        <v>49</v>
      </c>
      <c r="AP140" s="57" t="s">
        <v>49</v>
      </c>
      <c r="AQ140" s="42" t="s">
        <v>49</v>
      </c>
      <c r="AR140" s="57" t="s">
        <v>49</v>
      </c>
      <c r="AS140" s="42" t="s">
        <v>49</v>
      </c>
      <c r="AT140" s="57" t="s">
        <v>49</v>
      </c>
      <c r="AU140" s="42" t="s">
        <v>49</v>
      </c>
      <c r="AV140" s="57" t="s">
        <v>49</v>
      </c>
      <c r="AW140" s="42" t="s">
        <v>49</v>
      </c>
      <c r="AX140" s="57" t="s">
        <v>49</v>
      </c>
      <c r="AY140" s="42" t="s">
        <v>49</v>
      </c>
      <c r="AZ140" s="57" t="s">
        <v>49</v>
      </c>
      <c r="BA140" s="42" t="s">
        <v>49</v>
      </c>
      <c r="BB140" s="57" t="s">
        <v>49</v>
      </c>
      <c r="BC140" s="42" t="s">
        <v>49</v>
      </c>
      <c r="BD140" s="57" t="s">
        <v>49</v>
      </c>
      <c r="BE140" s="42" t="s">
        <v>49</v>
      </c>
      <c r="BF140" s="57" t="s">
        <v>49</v>
      </c>
      <c r="BG140" s="42" t="s">
        <v>49</v>
      </c>
      <c r="BH140" s="57" t="s">
        <v>49</v>
      </c>
      <c r="BI140" s="58"/>
    </row>
    <row r="141" spans="2:61" ht="33" customHeight="1" x14ac:dyDescent="0.2">
      <c r="B141" s="53" t="s">
        <v>306</v>
      </c>
      <c r="C141" s="54" t="s">
        <v>307</v>
      </c>
      <c r="D141" s="55" t="s">
        <v>48</v>
      </c>
      <c r="E141" s="42" t="s">
        <v>49</v>
      </c>
      <c r="F141" s="56" t="s">
        <v>49</v>
      </c>
      <c r="G141" s="42" t="s">
        <v>49</v>
      </c>
      <c r="H141" s="56" t="s">
        <v>49</v>
      </c>
      <c r="I141" s="42" t="s">
        <v>49</v>
      </c>
      <c r="J141" s="56" t="s">
        <v>49</v>
      </c>
      <c r="K141" s="42" t="s">
        <v>49</v>
      </c>
      <c r="L141" s="56" t="s">
        <v>49</v>
      </c>
      <c r="M141" s="42" t="s">
        <v>49</v>
      </c>
      <c r="N141" s="57" t="s">
        <v>49</v>
      </c>
      <c r="O141" s="42" t="s">
        <v>49</v>
      </c>
      <c r="P141" s="57" t="s">
        <v>49</v>
      </c>
      <c r="Q141" s="42" t="s">
        <v>49</v>
      </c>
      <c r="R141" s="57" t="s">
        <v>49</v>
      </c>
      <c r="S141" s="42" t="s">
        <v>55</v>
      </c>
      <c r="T141" s="57" t="s">
        <v>60</v>
      </c>
      <c r="U141" s="42" t="s">
        <v>49</v>
      </c>
      <c r="V141" s="57" t="s">
        <v>49</v>
      </c>
      <c r="W141" s="42" t="s">
        <v>49</v>
      </c>
      <c r="X141" s="57" t="s">
        <v>49</v>
      </c>
      <c r="Y141" s="42" t="s">
        <v>49</v>
      </c>
      <c r="Z141" s="57" t="s">
        <v>49</v>
      </c>
      <c r="AA141" s="42" t="s">
        <v>49</v>
      </c>
      <c r="AB141" s="57" t="s">
        <v>49</v>
      </c>
      <c r="AC141" s="42" t="s">
        <v>49</v>
      </c>
      <c r="AD141" s="57" t="s">
        <v>49</v>
      </c>
      <c r="AE141" s="42" t="s">
        <v>49</v>
      </c>
      <c r="AF141" s="57" t="s">
        <v>49</v>
      </c>
      <c r="AG141" s="42" t="s">
        <v>49</v>
      </c>
      <c r="AH141" s="57" t="s">
        <v>49</v>
      </c>
      <c r="AI141" s="42" t="s">
        <v>49</v>
      </c>
      <c r="AJ141" s="57" t="s">
        <v>49</v>
      </c>
      <c r="AK141" s="42" t="s">
        <v>49</v>
      </c>
      <c r="AL141" s="57" t="s">
        <v>49</v>
      </c>
      <c r="AM141" s="42" t="s">
        <v>49</v>
      </c>
      <c r="AN141" s="57" t="s">
        <v>49</v>
      </c>
      <c r="AO141" s="42" t="s">
        <v>49</v>
      </c>
      <c r="AP141" s="57" t="s">
        <v>49</v>
      </c>
      <c r="AQ141" s="42" t="s">
        <v>49</v>
      </c>
      <c r="AR141" s="57" t="s">
        <v>49</v>
      </c>
      <c r="AS141" s="42" t="s">
        <v>49</v>
      </c>
      <c r="AT141" s="57" t="s">
        <v>49</v>
      </c>
      <c r="AU141" s="42" t="s">
        <v>50</v>
      </c>
      <c r="AV141" s="57" t="s">
        <v>60</v>
      </c>
      <c r="AW141" s="42" t="s">
        <v>49</v>
      </c>
      <c r="AX141" s="57" t="s">
        <v>49</v>
      </c>
      <c r="AY141" s="42" t="s">
        <v>49</v>
      </c>
      <c r="AZ141" s="57" t="s">
        <v>49</v>
      </c>
      <c r="BA141" s="42" t="s">
        <v>49</v>
      </c>
      <c r="BB141" s="57" t="s">
        <v>49</v>
      </c>
      <c r="BC141" s="42" t="s">
        <v>49</v>
      </c>
      <c r="BD141" s="57" t="s">
        <v>49</v>
      </c>
      <c r="BE141" s="42" t="s">
        <v>57</v>
      </c>
      <c r="BF141" s="57" t="s">
        <v>51</v>
      </c>
      <c r="BG141" s="42" t="s">
        <v>49</v>
      </c>
      <c r="BH141" s="57" t="s">
        <v>49</v>
      </c>
      <c r="BI141" s="58"/>
    </row>
    <row r="142" spans="2:61" ht="33" customHeight="1" x14ac:dyDescent="0.2">
      <c r="B142" s="53" t="s">
        <v>308</v>
      </c>
      <c r="C142" s="54" t="s">
        <v>309</v>
      </c>
      <c r="D142" s="55" t="s">
        <v>48</v>
      </c>
      <c r="E142" s="42" t="s">
        <v>49</v>
      </c>
      <c r="F142" s="56" t="s">
        <v>49</v>
      </c>
      <c r="G142" s="42" t="s">
        <v>49</v>
      </c>
      <c r="H142" s="56" t="s">
        <v>49</v>
      </c>
      <c r="I142" s="42" t="s">
        <v>49</v>
      </c>
      <c r="J142" s="56" t="s">
        <v>49</v>
      </c>
      <c r="K142" s="42" t="s">
        <v>49</v>
      </c>
      <c r="L142" s="56" t="s">
        <v>49</v>
      </c>
      <c r="M142" s="42" t="s">
        <v>57</v>
      </c>
      <c r="N142" s="57" t="s">
        <v>60</v>
      </c>
      <c r="O142" s="42" t="s">
        <v>49</v>
      </c>
      <c r="P142" s="57" t="s">
        <v>49</v>
      </c>
      <c r="Q142" s="42" t="s">
        <v>49</v>
      </c>
      <c r="R142" s="57" t="s">
        <v>49</v>
      </c>
      <c r="S142" s="42" t="s">
        <v>49</v>
      </c>
      <c r="T142" s="57" t="s">
        <v>49</v>
      </c>
      <c r="U142" s="42" t="s">
        <v>49</v>
      </c>
      <c r="V142" s="57" t="s">
        <v>49</v>
      </c>
      <c r="W142" s="42" t="s">
        <v>49</v>
      </c>
      <c r="X142" s="57" t="s">
        <v>49</v>
      </c>
      <c r="Y142" s="42" t="s">
        <v>49</v>
      </c>
      <c r="Z142" s="57" t="s">
        <v>49</v>
      </c>
      <c r="AA142" s="42" t="s">
        <v>49</v>
      </c>
      <c r="AB142" s="57" t="s">
        <v>49</v>
      </c>
      <c r="AC142" s="42" t="s">
        <v>49</v>
      </c>
      <c r="AD142" s="57" t="s">
        <v>49</v>
      </c>
      <c r="AE142" s="42" t="s">
        <v>49</v>
      </c>
      <c r="AF142" s="57" t="s">
        <v>49</v>
      </c>
      <c r="AG142" s="42" t="s">
        <v>49</v>
      </c>
      <c r="AH142" s="57" t="s">
        <v>49</v>
      </c>
      <c r="AI142" s="42" t="s">
        <v>49</v>
      </c>
      <c r="AJ142" s="57" t="s">
        <v>49</v>
      </c>
      <c r="AK142" s="42" t="s">
        <v>55</v>
      </c>
      <c r="AL142" s="57" t="s">
        <v>60</v>
      </c>
      <c r="AM142" s="42" t="s">
        <v>50</v>
      </c>
      <c r="AN142" s="57" t="s">
        <v>60</v>
      </c>
      <c r="AO142" s="42" t="s">
        <v>49</v>
      </c>
      <c r="AP142" s="57" t="s">
        <v>49</v>
      </c>
      <c r="AQ142" s="42" t="s">
        <v>49</v>
      </c>
      <c r="AR142" s="57" t="s">
        <v>49</v>
      </c>
      <c r="AS142" s="42" t="s">
        <v>49</v>
      </c>
      <c r="AT142" s="57" t="s">
        <v>49</v>
      </c>
      <c r="AU142" s="42" t="s">
        <v>49</v>
      </c>
      <c r="AV142" s="57" t="s">
        <v>49</v>
      </c>
      <c r="AW142" s="42" t="s">
        <v>49</v>
      </c>
      <c r="AX142" s="57" t="s">
        <v>49</v>
      </c>
      <c r="AY142" s="42" t="s">
        <v>49</v>
      </c>
      <c r="AZ142" s="57" t="s">
        <v>49</v>
      </c>
      <c r="BA142" s="42" t="s">
        <v>49</v>
      </c>
      <c r="BB142" s="57" t="s">
        <v>49</v>
      </c>
      <c r="BC142" s="42" t="s">
        <v>49</v>
      </c>
      <c r="BD142" s="57" t="s">
        <v>49</v>
      </c>
      <c r="BE142" s="42" t="s">
        <v>49</v>
      </c>
      <c r="BF142" s="57" t="s">
        <v>49</v>
      </c>
      <c r="BG142" s="42" t="s">
        <v>49</v>
      </c>
      <c r="BH142" s="57" t="s">
        <v>49</v>
      </c>
      <c r="BI142" s="58"/>
    </row>
    <row r="143" spans="2:61" ht="33" customHeight="1" x14ac:dyDescent="0.2">
      <c r="B143" s="53" t="s">
        <v>310</v>
      </c>
      <c r="C143" s="54" t="s">
        <v>311</v>
      </c>
      <c r="D143" s="55" t="s">
        <v>48</v>
      </c>
      <c r="E143" s="42" t="s">
        <v>49</v>
      </c>
      <c r="F143" s="56" t="s">
        <v>49</v>
      </c>
      <c r="G143" s="42" t="s">
        <v>49</v>
      </c>
      <c r="H143" s="56" t="s">
        <v>49</v>
      </c>
      <c r="I143" s="42" t="s">
        <v>49</v>
      </c>
      <c r="J143" s="56" t="s">
        <v>49</v>
      </c>
      <c r="K143" s="42" t="s">
        <v>49</v>
      </c>
      <c r="L143" s="56" t="s">
        <v>49</v>
      </c>
      <c r="M143" s="42" t="s">
        <v>49</v>
      </c>
      <c r="N143" s="57" t="s">
        <v>49</v>
      </c>
      <c r="O143" s="42" t="s">
        <v>49</v>
      </c>
      <c r="P143" s="57" t="s">
        <v>49</v>
      </c>
      <c r="Q143" s="42" t="s">
        <v>49</v>
      </c>
      <c r="R143" s="57" t="s">
        <v>49</v>
      </c>
      <c r="S143" s="42" t="s">
        <v>55</v>
      </c>
      <c r="T143" s="57" t="s">
        <v>60</v>
      </c>
      <c r="U143" s="42" t="s">
        <v>50</v>
      </c>
      <c r="V143" s="57" t="s">
        <v>60</v>
      </c>
      <c r="W143" s="42" t="s">
        <v>49</v>
      </c>
      <c r="X143" s="57" t="s">
        <v>49</v>
      </c>
      <c r="Y143" s="42" t="s">
        <v>49</v>
      </c>
      <c r="Z143" s="57" t="s">
        <v>49</v>
      </c>
      <c r="AA143" s="42" t="s">
        <v>49</v>
      </c>
      <c r="AB143" s="57" t="s">
        <v>49</v>
      </c>
      <c r="AC143" s="42" t="s">
        <v>49</v>
      </c>
      <c r="AD143" s="57" t="s">
        <v>49</v>
      </c>
      <c r="AE143" s="42" t="s">
        <v>49</v>
      </c>
      <c r="AF143" s="57" t="s">
        <v>49</v>
      </c>
      <c r="AG143" s="42" t="s">
        <v>49</v>
      </c>
      <c r="AH143" s="57" t="s">
        <v>49</v>
      </c>
      <c r="AI143" s="42" t="s">
        <v>49</v>
      </c>
      <c r="AJ143" s="57" t="s">
        <v>49</v>
      </c>
      <c r="AK143" s="42" t="s">
        <v>49</v>
      </c>
      <c r="AL143" s="57" t="s">
        <v>49</v>
      </c>
      <c r="AM143" s="42" t="s">
        <v>49</v>
      </c>
      <c r="AN143" s="57" t="s">
        <v>49</v>
      </c>
      <c r="AO143" s="42" t="s">
        <v>49</v>
      </c>
      <c r="AP143" s="57" t="s">
        <v>49</v>
      </c>
      <c r="AQ143" s="42" t="s">
        <v>57</v>
      </c>
      <c r="AR143" s="57" t="s">
        <v>60</v>
      </c>
      <c r="AS143" s="42" t="s">
        <v>49</v>
      </c>
      <c r="AT143" s="57" t="s">
        <v>49</v>
      </c>
      <c r="AU143" s="42" t="s">
        <v>65</v>
      </c>
      <c r="AV143" s="57" t="s">
        <v>51</v>
      </c>
      <c r="AW143" s="42" t="s">
        <v>49</v>
      </c>
      <c r="AX143" s="57" t="s">
        <v>49</v>
      </c>
      <c r="AY143" s="42" t="s">
        <v>49</v>
      </c>
      <c r="AZ143" s="57" t="s">
        <v>49</v>
      </c>
      <c r="BA143" s="42" t="s">
        <v>49</v>
      </c>
      <c r="BB143" s="57" t="s">
        <v>49</v>
      </c>
      <c r="BC143" s="42" t="s">
        <v>49</v>
      </c>
      <c r="BD143" s="57" t="s">
        <v>49</v>
      </c>
      <c r="BE143" s="42" t="s">
        <v>49</v>
      </c>
      <c r="BF143" s="57" t="s">
        <v>49</v>
      </c>
      <c r="BG143" s="42" t="s">
        <v>49</v>
      </c>
      <c r="BH143" s="57" t="s">
        <v>49</v>
      </c>
      <c r="BI143" s="58"/>
    </row>
    <row r="144" spans="2:61" ht="33" customHeight="1" x14ac:dyDescent="0.2">
      <c r="B144" s="53" t="s">
        <v>312</v>
      </c>
      <c r="C144" s="54" t="s">
        <v>313</v>
      </c>
      <c r="D144" s="55" t="s">
        <v>48</v>
      </c>
      <c r="E144" s="42" t="s">
        <v>49</v>
      </c>
      <c r="F144" s="56" t="s">
        <v>49</v>
      </c>
      <c r="G144" s="42" t="s">
        <v>49</v>
      </c>
      <c r="H144" s="56" t="s">
        <v>49</v>
      </c>
      <c r="I144" s="42" t="s">
        <v>49</v>
      </c>
      <c r="J144" s="56" t="s">
        <v>49</v>
      </c>
      <c r="K144" s="42" t="s">
        <v>49</v>
      </c>
      <c r="L144" s="56" t="s">
        <v>49</v>
      </c>
      <c r="M144" s="42" t="s">
        <v>49</v>
      </c>
      <c r="N144" s="57" t="s">
        <v>49</v>
      </c>
      <c r="O144" s="42" t="s">
        <v>49</v>
      </c>
      <c r="P144" s="57" t="s">
        <v>49</v>
      </c>
      <c r="Q144" s="42" t="s">
        <v>49</v>
      </c>
      <c r="R144" s="57" t="s">
        <v>49</v>
      </c>
      <c r="S144" s="42" t="s">
        <v>49</v>
      </c>
      <c r="T144" s="57" t="s">
        <v>49</v>
      </c>
      <c r="U144" s="42" t="s">
        <v>49</v>
      </c>
      <c r="V144" s="57" t="s">
        <v>49</v>
      </c>
      <c r="W144" s="42" t="s">
        <v>49</v>
      </c>
      <c r="X144" s="57" t="s">
        <v>49</v>
      </c>
      <c r="Y144" s="42" t="s">
        <v>49</v>
      </c>
      <c r="Z144" s="57" t="s">
        <v>49</v>
      </c>
      <c r="AA144" s="42" t="s">
        <v>49</v>
      </c>
      <c r="AB144" s="57" t="s">
        <v>49</v>
      </c>
      <c r="AC144" s="42" t="s">
        <v>49</v>
      </c>
      <c r="AD144" s="57" t="s">
        <v>49</v>
      </c>
      <c r="AE144" s="42" t="s">
        <v>49</v>
      </c>
      <c r="AF144" s="57" t="s">
        <v>49</v>
      </c>
      <c r="AG144" s="42" t="s">
        <v>49</v>
      </c>
      <c r="AH144" s="57" t="s">
        <v>49</v>
      </c>
      <c r="AI144" s="42" t="s">
        <v>49</v>
      </c>
      <c r="AJ144" s="57" t="s">
        <v>49</v>
      </c>
      <c r="AK144" s="42" t="s">
        <v>49</v>
      </c>
      <c r="AL144" s="57" t="s">
        <v>49</v>
      </c>
      <c r="AM144" s="42" t="s">
        <v>49</v>
      </c>
      <c r="AN144" s="57" t="s">
        <v>49</v>
      </c>
      <c r="AO144" s="42" t="s">
        <v>49</v>
      </c>
      <c r="AP144" s="57" t="s">
        <v>49</v>
      </c>
      <c r="AQ144" s="42" t="s">
        <v>49</v>
      </c>
      <c r="AR144" s="57" t="s">
        <v>49</v>
      </c>
      <c r="AS144" s="42" t="s">
        <v>49</v>
      </c>
      <c r="AT144" s="57" t="s">
        <v>49</v>
      </c>
      <c r="AU144" s="42" t="s">
        <v>49</v>
      </c>
      <c r="AV144" s="57" t="s">
        <v>49</v>
      </c>
      <c r="AW144" s="42" t="s">
        <v>50</v>
      </c>
      <c r="AX144" s="57" t="s">
        <v>60</v>
      </c>
      <c r="AY144" s="42" t="s">
        <v>49</v>
      </c>
      <c r="AZ144" s="57" t="s">
        <v>49</v>
      </c>
      <c r="BA144" s="42" t="s">
        <v>49</v>
      </c>
      <c r="BB144" s="57" t="s">
        <v>49</v>
      </c>
      <c r="BC144" s="42" t="s">
        <v>49</v>
      </c>
      <c r="BD144" s="57" t="s">
        <v>49</v>
      </c>
      <c r="BE144" s="42" t="s">
        <v>49</v>
      </c>
      <c r="BF144" s="57" t="s">
        <v>49</v>
      </c>
      <c r="BG144" s="42" t="s">
        <v>49</v>
      </c>
      <c r="BH144" s="57" t="s">
        <v>49</v>
      </c>
      <c r="BI144" s="58"/>
    </row>
    <row r="145" spans="2:61" ht="33" customHeight="1" x14ac:dyDescent="0.2">
      <c r="B145" s="53" t="s">
        <v>314</v>
      </c>
      <c r="C145" s="54" t="s">
        <v>315</v>
      </c>
      <c r="D145" s="55" t="s">
        <v>48</v>
      </c>
      <c r="E145" s="42" t="s">
        <v>55</v>
      </c>
      <c r="F145" s="56" t="s">
        <v>60</v>
      </c>
      <c r="G145" s="42" t="s">
        <v>50</v>
      </c>
      <c r="H145" s="56" t="s">
        <v>60</v>
      </c>
      <c r="I145" s="42" t="s">
        <v>49</v>
      </c>
      <c r="J145" s="56" t="s">
        <v>49</v>
      </c>
      <c r="K145" s="42" t="s">
        <v>49</v>
      </c>
      <c r="L145" s="56" t="s">
        <v>49</v>
      </c>
      <c r="M145" s="42" t="s">
        <v>65</v>
      </c>
      <c r="N145" s="57" t="s">
        <v>60</v>
      </c>
      <c r="O145" s="42" t="s">
        <v>49</v>
      </c>
      <c r="P145" s="57" t="s">
        <v>49</v>
      </c>
      <c r="Q145" s="42" t="s">
        <v>49</v>
      </c>
      <c r="R145" s="57" t="s">
        <v>49</v>
      </c>
      <c r="S145" s="42" t="s">
        <v>49</v>
      </c>
      <c r="T145" s="57" t="s">
        <v>49</v>
      </c>
      <c r="U145" s="42" t="s">
        <v>49</v>
      </c>
      <c r="V145" s="57" t="s">
        <v>49</v>
      </c>
      <c r="W145" s="42" t="s">
        <v>49</v>
      </c>
      <c r="X145" s="57" t="s">
        <v>49</v>
      </c>
      <c r="Y145" s="42" t="s">
        <v>49</v>
      </c>
      <c r="Z145" s="57" t="s">
        <v>49</v>
      </c>
      <c r="AA145" s="42" t="s">
        <v>49</v>
      </c>
      <c r="AB145" s="57" t="s">
        <v>49</v>
      </c>
      <c r="AC145" s="42" t="s">
        <v>49</v>
      </c>
      <c r="AD145" s="57" t="s">
        <v>49</v>
      </c>
      <c r="AE145" s="42" t="s">
        <v>49</v>
      </c>
      <c r="AF145" s="57" t="s">
        <v>49</v>
      </c>
      <c r="AG145" s="42" t="s">
        <v>49</v>
      </c>
      <c r="AH145" s="57" t="s">
        <v>49</v>
      </c>
      <c r="AI145" s="42" t="s">
        <v>49</v>
      </c>
      <c r="AJ145" s="57" t="s">
        <v>49</v>
      </c>
      <c r="AK145" s="42" t="s">
        <v>49</v>
      </c>
      <c r="AL145" s="57" t="s">
        <v>49</v>
      </c>
      <c r="AM145" s="42" t="s">
        <v>49</v>
      </c>
      <c r="AN145" s="57" t="s">
        <v>49</v>
      </c>
      <c r="AO145" s="42" t="s">
        <v>68</v>
      </c>
      <c r="AP145" s="57" t="s">
        <v>60</v>
      </c>
      <c r="AQ145" s="42" t="s">
        <v>49</v>
      </c>
      <c r="AR145" s="57" t="s">
        <v>49</v>
      </c>
      <c r="AS145" s="42" t="s">
        <v>49</v>
      </c>
      <c r="AT145" s="57" t="s">
        <v>49</v>
      </c>
      <c r="AU145" s="42" t="s">
        <v>49</v>
      </c>
      <c r="AV145" s="57" t="s">
        <v>49</v>
      </c>
      <c r="AW145" s="42" t="s">
        <v>49</v>
      </c>
      <c r="AX145" s="57" t="s">
        <v>49</v>
      </c>
      <c r="AY145" s="42" t="s">
        <v>49</v>
      </c>
      <c r="AZ145" s="57" t="s">
        <v>49</v>
      </c>
      <c r="BA145" s="42" t="s">
        <v>49</v>
      </c>
      <c r="BB145" s="57" t="s">
        <v>49</v>
      </c>
      <c r="BC145" s="42" t="s">
        <v>49</v>
      </c>
      <c r="BD145" s="57" t="s">
        <v>49</v>
      </c>
      <c r="BE145" s="42" t="s">
        <v>49</v>
      </c>
      <c r="BF145" s="57" t="s">
        <v>49</v>
      </c>
      <c r="BG145" s="42" t="s">
        <v>49</v>
      </c>
      <c r="BH145" s="57" t="s">
        <v>49</v>
      </c>
      <c r="BI145" s="58"/>
    </row>
    <row r="146" spans="2:61" ht="33" customHeight="1" x14ac:dyDescent="0.2">
      <c r="B146" s="53" t="s">
        <v>316</v>
      </c>
      <c r="C146" s="54" t="s">
        <v>317</v>
      </c>
      <c r="D146" s="55" t="s">
        <v>48</v>
      </c>
      <c r="E146" s="42" t="s">
        <v>49</v>
      </c>
      <c r="F146" s="56" t="s">
        <v>49</v>
      </c>
      <c r="G146" s="42" t="s">
        <v>49</v>
      </c>
      <c r="H146" s="56" t="s">
        <v>49</v>
      </c>
      <c r="I146" s="42" t="s">
        <v>49</v>
      </c>
      <c r="J146" s="56" t="s">
        <v>49</v>
      </c>
      <c r="K146" s="42" t="s">
        <v>49</v>
      </c>
      <c r="L146" s="56" t="s">
        <v>49</v>
      </c>
      <c r="M146" s="42" t="s">
        <v>49</v>
      </c>
      <c r="N146" s="57" t="s">
        <v>49</v>
      </c>
      <c r="O146" s="42" t="s">
        <v>49</v>
      </c>
      <c r="P146" s="57" t="s">
        <v>49</v>
      </c>
      <c r="Q146" s="42" t="s">
        <v>49</v>
      </c>
      <c r="R146" s="57" t="s">
        <v>49</v>
      </c>
      <c r="S146" s="42" t="s">
        <v>49</v>
      </c>
      <c r="T146" s="57" t="s">
        <v>49</v>
      </c>
      <c r="U146" s="42" t="s">
        <v>49</v>
      </c>
      <c r="V146" s="57" t="s">
        <v>49</v>
      </c>
      <c r="W146" s="42" t="s">
        <v>49</v>
      </c>
      <c r="X146" s="57" t="s">
        <v>49</v>
      </c>
      <c r="Y146" s="42" t="s">
        <v>49</v>
      </c>
      <c r="Z146" s="57" t="s">
        <v>49</v>
      </c>
      <c r="AA146" s="42" t="s">
        <v>49</v>
      </c>
      <c r="AB146" s="57" t="s">
        <v>49</v>
      </c>
      <c r="AC146" s="42" t="s">
        <v>49</v>
      </c>
      <c r="AD146" s="57" t="s">
        <v>49</v>
      </c>
      <c r="AE146" s="42" t="s">
        <v>49</v>
      </c>
      <c r="AF146" s="57" t="s">
        <v>49</v>
      </c>
      <c r="AG146" s="42" t="s">
        <v>49</v>
      </c>
      <c r="AH146" s="57" t="s">
        <v>49</v>
      </c>
      <c r="AI146" s="42" t="s">
        <v>49</v>
      </c>
      <c r="AJ146" s="57" t="s">
        <v>49</v>
      </c>
      <c r="AK146" s="42" t="s">
        <v>49</v>
      </c>
      <c r="AL146" s="57" t="s">
        <v>49</v>
      </c>
      <c r="AM146" s="42" t="s">
        <v>49</v>
      </c>
      <c r="AN146" s="57" t="s">
        <v>49</v>
      </c>
      <c r="AO146" s="42" t="s">
        <v>49</v>
      </c>
      <c r="AP146" s="57" t="s">
        <v>49</v>
      </c>
      <c r="AQ146" s="42" t="s">
        <v>49</v>
      </c>
      <c r="AR146" s="57" t="s">
        <v>49</v>
      </c>
      <c r="AS146" s="42" t="s">
        <v>49</v>
      </c>
      <c r="AT146" s="57" t="s">
        <v>49</v>
      </c>
      <c r="AU146" s="42" t="s">
        <v>49</v>
      </c>
      <c r="AV146" s="57" t="s">
        <v>49</v>
      </c>
      <c r="AW146" s="42" t="s">
        <v>49</v>
      </c>
      <c r="AX146" s="57" t="s">
        <v>49</v>
      </c>
      <c r="AY146" s="42" t="s">
        <v>50</v>
      </c>
      <c r="AZ146" s="57" t="s">
        <v>56</v>
      </c>
      <c r="BA146" s="42" t="s">
        <v>49</v>
      </c>
      <c r="BB146" s="57" t="s">
        <v>49</v>
      </c>
      <c r="BC146" s="42" t="s">
        <v>49</v>
      </c>
      <c r="BD146" s="57" t="s">
        <v>49</v>
      </c>
      <c r="BE146" s="42" t="s">
        <v>49</v>
      </c>
      <c r="BF146" s="57" t="s">
        <v>49</v>
      </c>
      <c r="BG146" s="42" t="s">
        <v>49</v>
      </c>
      <c r="BH146" s="57" t="s">
        <v>49</v>
      </c>
      <c r="BI146" s="58"/>
    </row>
    <row r="147" spans="2:61" ht="33" customHeight="1" x14ac:dyDescent="0.2">
      <c r="B147" s="53" t="s">
        <v>318</v>
      </c>
      <c r="C147" s="54" t="s">
        <v>319</v>
      </c>
      <c r="D147" s="55" t="s">
        <v>48</v>
      </c>
      <c r="E147" s="42" t="s">
        <v>50</v>
      </c>
      <c r="F147" s="56" t="s">
        <v>60</v>
      </c>
      <c r="G147" s="42" t="s">
        <v>49</v>
      </c>
      <c r="H147" s="56" t="s">
        <v>49</v>
      </c>
      <c r="I147" s="42" t="s">
        <v>49</v>
      </c>
      <c r="J147" s="56" t="s">
        <v>49</v>
      </c>
      <c r="K147" s="42" t="s">
        <v>49</v>
      </c>
      <c r="L147" s="56" t="s">
        <v>49</v>
      </c>
      <c r="M147" s="42" t="s">
        <v>57</v>
      </c>
      <c r="N147" s="57" t="s">
        <v>60</v>
      </c>
      <c r="O147" s="42" t="s">
        <v>49</v>
      </c>
      <c r="P147" s="57" t="s">
        <v>49</v>
      </c>
      <c r="Q147" s="42" t="s">
        <v>49</v>
      </c>
      <c r="R147" s="57" t="s">
        <v>49</v>
      </c>
      <c r="S147" s="42" t="s">
        <v>49</v>
      </c>
      <c r="T147" s="57" t="s">
        <v>49</v>
      </c>
      <c r="U147" s="42" t="s">
        <v>49</v>
      </c>
      <c r="V147" s="57" t="s">
        <v>49</v>
      </c>
      <c r="W147" s="42" t="s">
        <v>49</v>
      </c>
      <c r="X147" s="57" t="s">
        <v>49</v>
      </c>
      <c r="Y147" s="42" t="s">
        <v>49</v>
      </c>
      <c r="Z147" s="57" t="s">
        <v>49</v>
      </c>
      <c r="AA147" s="42" t="s">
        <v>49</v>
      </c>
      <c r="AB147" s="57" t="s">
        <v>49</v>
      </c>
      <c r="AC147" s="42" t="s">
        <v>49</v>
      </c>
      <c r="AD147" s="57" t="s">
        <v>49</v>
      </c>
      <c r="AE147" s="42" t="s">
        <v>55</v>
      </c>
      <c r="AF147" s="57" t="s">
        <v>60</v>
      </c>
      <c r="AG147" s="42" t="s">
        <v>49</v>
      </c>
      <c r="AH147" s="57" t="s">
        <v>49</v>
      </c>
      <c r="AI147" s="42" t="s">
        <v>49</v>
      </c>
      <c r="AJ147" s="57" t="s">
        <v>49</v>
      </c>
      <c r="AK147" s="42" t="s">
        <v>49</v>
      </c>
      <c r="AL147" s="57" t="s">
        <v>49</v>
      </c>
      <c r="AM147" s="42" t="s">
        <v>49</v>
      </c>
      <c r="AN147" s="57" t="s">
        <v>49</v>
      </c>
      <c r="AO147" s="42" t="s">
        <v>49</v>
      </c>
      <c r="AP147" s="57" t="s">
        <v>49</v>
      </c>
      <c r="AQ147" s="42" t="s">
        <v>49</v>
      </c>
      <c r="AR147" s="57" t="s">
        <v>49</v>
      </c>
      <c r="AS147" s="42" t="s">
        <v>49</v>
      </c>
      <c r="AT147" s="57" t="s">
        <v>49</v>
      </c>
      <c r="AU147" s="42" t="s">
        <v>49</v>
      </c>
      <c r="AV147" s="57" t="s">
        <v>49</v>
      </c>
      <c r="AW147" s="42" t="s">
        <v>49</v>
      </c>
      <c r="AX147" s="57" t="s">
        <v>49</v>
      </c>
      <c r="AY147" s="42" t="s">
        <v>49</v>
      </c>
      <c r="AZ147" s="57" t="s">
        <v>49</v>
      </c>
      <c r="BA147" s="42" t="s">
        <v>49</v>
      </c>
      <c r="BB147" s="57" t="s">
        <v>49</v>
      </c>
      <c r="BC147" s="42" t="s">
        <v>49</v>
      </c>
      <c r="BD147" s="57" t="s">
        <v>49</v>
      </c>
      <c r="BE147" s="42" t="s">
        <v>49</v>
      </c>
      <c r="BF147" s="57" t="s">
        <v>49</v>
      </c>
      <c r="BG147" s="42" t="s">
        <v>49</v>
      </c>
      <c r="BH147" s="57" t="s">
        <v>49</v>
      </c>
      <c r="BI147" s="58"/>
    </row>
    <row r="148" spans="2:61" ht="33" customHeight="1" x14ac:dyDescent="0.2">
      <c r="B148" s="53" t="s">
        <v>320</v>
      </c>
      <c r="C148" s="54" t="s">
        <v>321</v>
      </c>
      <c r="D148" s="55" t="s">
        <v>48</v>
      </c>
      <c r="E148" s="42" t="s">
        <v>49</v>
      </c>
      <c r="F148" s="56" t="s">
        <v>49</v>
      </c>
      <c r="G148" s="42" t="s">
        <v>49</v>
      </c>
      <c r="H148" s="56" t="s">
        <v>49</v>
      </c>
      <c r="I148" s="42" t="s">
        <v>49</v>
      </c>
      <c r="J148" s="56" t="s">
        <v>49</v>
      </c>
      <c r="K148" s="42" t="s">
        <v>49</v>
      </c>
      <c r="L148" s="56" t="s">
        <v>49</v>
      </c>
      <c r="M148" s="42" t="s">
        <v>57</v>
      </c>
      <c r="N148" s="57" t="s">
        <v>56</v>
      </c>
      <c r="O148" s="42" t="s">
        <v>49</v>
      </c>
      <c r="P148" s="57" t="s">
        <v>49</v>
      </c>
      <c r="Q148" s="42" t="s">
        <v>49</v>
      </c>
      <c r="R148" s="57" t="s">
        <v>49</v>
      </c>
      <c r="S148" s="42" t="s">
        <v>49</v>
      </c>
      <c r="T148" s="57" t="s">
        <v>49</v>
      </c>
      <c r="U148" s="42" t="s">
        <v>49</v>
      </c>
      <c r="V148" s="57" t="s">
        <v>49</v>
      </c>
      <c r="W148" s="42" t="s">
        <v>49</v>
      </c>
      <c r="X148" s="57" t="s">
        <v>49</v>
      </c>
      <c r="Y148" s="42" t="s">
        <v>49</v>
      </c>
      <c r="Z148" s="57" t="s">
        <v>49</v>
      </c>
      <c r="AA148" s="42" t="s">
        <v>49</v>
      </c>
      <c r="AB148" s="57" t="s">
        <v>49</v>
      </c>
      <c r="AC148" s="42" t="s">
        <v>49</v>
      </c>
      <c r="AD148" s="57" t="s">
        <v>49</v>
      </c>
      <c r="AE148" s="42" t="s">
        <v>49</v>
      </c>
      <c r="AF148" s="57" t="s">
        <v>49</v>
      </c>
      <c r="AG148" s="42" t="s">
        <v>49</v>
      </c>
      <c r="AH148" s="57" t="s">
        <v>49</v>
      </c>
      <c r="AI148" s="42" t="s">
        <v>49</v>
      </c>
      <c r="AJ148" s="57" t="s">
        <v>49</v>
      </c>
      <c r="AK148" s="42" t="s">
        <v>49</v>
      </c>
      <c r="AL148" s="57" t="s">
        <v>49</v>
      </c>
      <c r="AM148" s="42" t="s">
        <v>49</v>
      </c>
      <c r="AN148" s="57" t="s">
        <v>49</v>
      </c>
      <c r="AO148" s="42" t="s">
        <v>49</v>
      </c>
      <c r="AP148" s="57" t="s">
        <v>49</v>
      </c>
      <c r="AQ148" s="42" t="s">
        <v>50</v>
      </c>
      <c r="AR148" s="57" t="s">
        <v>56</v>
      </c>
      <c r="AS148" s="42" t="s">
        <v>49</v>
      </c>
      <c r="AT148" s="57" t="s">
        <v>49</v>
      </c>
      <c r="AU148" s="42" t="s">
        <v>49</v>
      </c>
      <c r="AV148" s="57" t="s">
        <v>49</v>
      </c>
      <c r="AW148" s="42" t="s">
        <v>55</v>
      </c>
      <c r="AX148" s="57" t="s">
        <v>56</v>
      </c>
      <c r="AY148" s="42" t="s">
        <v>49</v>
      </c>
      <c r="AZ148" s="57" t="s">
        <v>49</v>
      </c>
      <c r="BA148" s="42" t="s">
        <v>49</v>
      </c>
      <c r="BB148" s="57" t="s">
        <v>49</v>
      </c>
      <c r="BC148" s="42" t="s">
        <v>49</v>
      </c>
      <c r="BD148" s="57" t="s">
        <v>49</v>
      </c>
      <c r="BE148" s="42" t="s">
        <v>49</v>
      </c>
      <c r="BF148" s="57" t="s">
        <v>49</v>
      </c>
      <c r="BG148" s="42" t="s">
        <v>49</v>
      </c>
      <c r="BH148" s="57" t="s">
        <v>49</v>
      </c>
      <c r="BI148" s="58"/>
    </row>
    <row r="149" spans="2:61" ht="33" customHeight="1" x14ac:dyDescent="0.2">
      <c r="B149" s="53" t="s">
        <v>322</v>
      </c>
      <c r="C149" s="54" t="s">
        <v>323</v>
      </c>
      <c r="D149" s="55" t="s">
        <v>48</v>
      </c>
      <c r="E149" s="42" t="s">
        <v>49</v>
      </c>
      <c r="F149" s="56" t="s">
        <v>49</v>
      </c>
      <c r="G149" s="42" t="s">
        <v>49</v>
      </c>
      <c r="H149" s="56" t="s">
        <v>49</v>
      </c>
      <c r="I149" s="42" t="s">
        <v>49</v>
      </c>
      <c r="J149" s="56" t="s">
        <v>49</v>
      </c>
      <c r="K149" s="42" t="s">
        <v>49</v>
      </c>
      <c r="L149" s="56" t="s">
        <v>49</v>
      </c>
      <c r="M149" s="42" t="s">
        <v>49</v>
      </c>
      <c r="N149" s="57" t="s">
        <v>49</v>
      </c>
      <c r="O149" s="42" t="s">
        <v>49</v>
      </c>
      <c r="P149" s="57" t="s">
        <v>49</v>
      </c>
      <c r="Q149" s="42" t="s">
        <v>49</v>
      </c>
      <c r="R149" s="57" t="s">
        <v>49</v>
      </c>
      <c r="S149" s="42" t="s">
        <v>55</v>
      </c>
      <c r="T149" s="57" t="s">
        <v>60</v>
      </c>
      <c r="U149" s="42" t="s">
        <v>49</v>
      </c>
      <c r="V149" s="57" t="s">
        <v>49</v>
      </c>
      <c r="W149" s="42" t="s">
        <v>49</v>
      </c>
      <c r="X149" s="57" t="s">
        <v>49</v>
      </c>
      <c r="Y149" s="42" t="s">
        <v>49</v>
      </c>
      <c r="Z149" s="57" t="s">
        <v>49</v>
      </c>
      <c r="AA149" s="42" t="s">
        <v>49</v>
      </c>
      <c r="AB149" s="57" t="s">
        <v>49</v>
      </c>
      <c r="AC149" s="42" t="s">
        <v>49</v>
      </c>
      <c r="AD149" s="57" t="s">
        <v>49</v>
      </c>
      <c r="AE149" s="42" t="s">
        <v>49</v>
      </c>
      <c r="AF149" s="57" t="s">
        <v>49</v>
      </c>
      <c r="AG149" s="42" t="s">
        <v>49</v>
      </c>
      <c r="AH149" s="57" t="s">
        <v>49</v>
      </c>
      <c r="AI149" s="42" t="s">
        <v>49</v>
      </c>
      <c r="AJ149" s="57" t="s">
        <v>49</v>
      </c>
      <c r="AK149" s="42" t="s">
        <v>49</v>
      </c>
      <c r="AL149" s="57" t="s">
        <v>49</v>
      </c>
      <c r="AM149" s="42" t="s">
        <v>49</v>
      </c>
      <c r="AN149" s="57" t="s">
        <v>49</v>
      </c>
      <c r="AO149" s="42" t="s">
        <v>49</v>
      </c>
      <c r="AP149" s="57" t="s">
        <v>49</v>
      </c>
      <c r="AQ149" s="42" t="s">
        <v>49</v>
      </c>
      <c r="AR149" s="57" t="s">
        <v>49</v>
      </c>
      <c r="AS149" s="42" t="s">
        <v>49</v>
      </c>
      <c r="AT149" s="57" t="s">
        <v>49</v>
      </c>
      <c r="AU149" s="42" t="s">
        <v>50</v>
      </c>
      <c r="AV149" s="57" t="s">
        <v>60</v>
      </c>
      <c r="AW149" s="42" t="s">
        <v>49</v>
      </c>
      <c r="AX149" s="57" t="s">
        <v>49</v>
      </c>
      <c r="AY149" s="42" t="s">
        <v>49</v>
      </c>
      <c r="AZ149" s="57" t="s">
        <v>49</v>
      </c>
      <c r="BA149" s="42" t="s">
        <v>49</v>
      </c>
      <c r="BB149" s="57" t="s">
        <v>49</v>
      </c>
      <c r="BC149" s="42" t="s">
        <v>49</v>
      </c>
      <c r="BD149" s="57" t="s">
        <v>49</v>
      </c>
      <c r="BE149" s="42" t="s">
        <v>49</v>
      </c>
      <c r="BF149" s="57" t="s">
        <v>49</v>
      </c>
      <c r="BG149" s="42" t="s">
        <v>49</v>
      </c>
      <c r="BH149" s="57" t="s">
        <v>49</v>
      </c>
      <c r="BI149" s="58"/>
    </row>
    <row r="150" spans="2:61" ht="33" customHeight="1" x14ac:dyDescent="0.2">
      <c r="B150" s="53" t="s">
        <v>324</v>
      </c>
      <c r="C150" s="54" t="s">
        <v>325</v>
      </c>
      <c r="D150" s="55" t="s">
        <v>48</v>
      </c>
      <c r="E150" s="42" t="s">
        <v>49</v>
      </c>
      <c r="F150" s="56" t="s">
        <v>49</v>
      </c>
      <c r="G150" s="42" t="s">
        <v>49</v>
      </c>
      <c r="H150" s="56" t="s">
        <v>49</v>
      </c>
      <c r="I150" s="42" t="s">
        <v>49</v>
      </c>
      <c r="J150" s="56" t="s">
        <v>49</v>
      </c>
      <c r="K150" s="42" t="s">
        <v>49</v>
      </c>
      <c r="L150" s="56" t="s">
        <v>49</v>
      </c>
      <c r="M150" s="42" t="s">
        <v>49</v>
      </c>
      <c r="N150" s="57" t="s">
        <v>49</v>
      </c>
      <c r="O150" s="42" t="s">
        <v>49</v>
      </c>
      <c r="P150" s="57" t="s">
        <v>49</v>
      </c>
      <c r="Q150" s="42" t="s">
        <v>49</v>
      </c>
      <c r="R150" s="57" t="s">
        <v>49</v>
      </c>
      <c r="S150" s="42" t="s">
        <v>49</v>
      </c>
      <c r="T150" s="57" t="s">
        <v>49</v>
      </c>
      <c r="U150" s="42" t="s">
        <v>49</v>
      </c>
      <c r="V150" s="57" t="s">
        <v>49</v>
      </c>
      <c r="W150" s="42" t="s">
        <v>49</v>
      </c>
      <c r="X150" s="57" t="s">
        <v>49</v>
      </c>
      <c r="Y150" s="42" t="s">
        <v>49</v>
      </c>
      <c r="Z150" s="57" t="s">
        <v>49</v>
      </c>
      <c r="AA150" s="42" t="s">
        <v>49</v>
      </c>
      <c r="AB150" s="57" t="s">
        <v>49</v>
      </c>
      <c r="AC150" s="42" t="s">
        <v>49</v>
      </c>
      <c r="AD150" s="57" t="s">
        <v>49</v>
      </c>
      <c r="AE150" s="42" t="s">
        <v>49</v>
      </c>
      <c r="AF150" s="57" t="s">
        <v>49</v>
      </c>
      <c r="AG150" s="42" t="s">
        <v>49</v>
      </c>
      <c r="AH150" s="57" t="s">
        <v>49</v>
      </c>
      <c r="AI150" s="42" t="s">
        <v>49</v>
      </c>
      <c r="AJ150" s="57" t="s">
        <v>49</v>
      </c>
      <c r="AK150" s="42" t="s">
        <v>49</v>
      </c>
      <c r="AL150" s="57" t="s">
        <v>49</v>
      </c>
      <c r="AM150" s="42" t="s">
        <v>49</v>
      </c>
      <c r="AN150" s="57" t="s">
        <v>49</v>
      </c>
      <c r="AO150" s="42" t="s">
        <v>49</v>
      </c>
      <c r="AP150" s="57" t="s">
        <v>49</v>
      </c>
      <c r="AQ150" s="42" t="s">
        <v>49</v>
      </c>
      <c r="AR150" s="57" t="s">
        <v>49</v>
      </c>
      <c r="AS150" s="42" t="s">
        <v>49</v>
      </c>
      <c r="AT150" s="57" t="s">
        <v>49</v>
      </c>
      <c r="AU150" s="42" t="s">
        <v>50</v>
      </c>
      <c r="AV150" s="57" t="s">
        <v>60</v>
      </c>
      <c r="AW150" s="42" t="s">
        <v>49</v>
      </c>
      <c r="AX150" s="57" t="s">
        <v>49</v>
      </c>
      <c r="AY150" s="42" t="s">
        <v>49</v>
      </c>
      <c r="AZ150" s="57" t="s">
        <v>49</v>
      </c>
      <c r="BA150" s="42" t="s">
        <v>49</v>
      </c>
      <c r="BB150" s="57" t="s">
        <v>49</v>
      </c>
      <c r="BC150" s="42" t="s">
        <v>49</v>
      </c>
      <c r="BD150" s="57" t="s">
        <v>49</v>
      </c>
      <c r="BE150" s="42" t="s">
        <v>49</v>
      </c>
      <c r="BF150" s="57" t="s">
        <v>49</v>
      </c>
      <c r="BG150" s="42" t="s">
        <v>49</v>
      </c>
      <c r="BH150" s="57" t="s">
        <v>49</v>
      </c>
      <c r="BI150" s="58"/>
    </row>
    <row r="151" spans="2:61" ht="33" customHeight="1" x14ac:dyDescent="0.2">
      <c r="B151" s="53" t="s">
        <v>326</v>
      </c>
      <c r="C151" s="54" t="s">
        <v>327</v>
      </c>
      <c r="D151" s="55" t="s">
        <v>48</v>
      </c>
      <c r="E151" s="42" t="s">
        <v>49</v>
      </c>
      <c r="F151" s="56" t="s">
        <v>49</v>
      </c>
      <c r="G151" s="42" t="s">
        <v>49</v>
      </c>
      <c r="H151" s="56" t="s">
        <v>49</v>
      </c>
      <c r="I151" s="42" t="s">
        <v>49</v>
      </c>
      <c r="J151" s="56" t="s">
        <v>49</v>
      </c>
      <c r="K151" s="42" t="s">
        <v>49</v>
      </c>
      <c r="L151" s="56" t="s">
        <v>49</v>
      </c>
      <c r="M151" s="42" t="s">
        <v>49</v>
      </c>
      <c r="N151" s="57" t="s">
        <v>49</v>
      </c>
      <c r="O151" s="42" t="s">
        <v>49</v>
      </c>
      <c r="P151" s="57" t="s">
        <v>49</v>
      </c>
      <c r="Q151" s="42" t="s">
        <v>49</v>
      </c>
      <c r="R151" s="57" t="s">
        <v>49</v>
      </c>
      <c r="S151" s="42" t="s">
        <v>49</v>
      </c>
      <c r="T151" s="57" t="s">
        <v>49</v>
      </c>
      <c r="U151" s="42" t="s">
        <v>55</v>
      </c>
      <c r="V151" s="57" t="s">
        <v>56</v>
      </c>
      <c r="W151" s="42" t="s">
        <v>49</v>
      </c>
      <c r="X151" s="57" t="s">
        <v>49</v>
      </c>
      <c r="Y151" s="42" t="s">
        <v>49</v>
      </c>
      <c r="Z151" s="57" t="s">
        <v>49</v>
      </c>
      <c r="AA151" s="42" t="s">
        <v>49</v>
      </c>
      <c r="AB151" s="57" t="s">
        <v>49</v>
      </c>
      <c r="AC151" s="42" t="s">
        <v>49</v>
      </c>
      <c r="AD151" s="57" t="s">
        <v>49</v>
      </c>
      <c r="AE151" s="42" t="s">
        <v>49</v>
      </c>
      <c r="AF151" s="57" t="s">
        <v>49</v>
      </c>
      <c r="AG151" s="42" t="s">
        <v>49</v>
      </c>
      <c r="AH151" s="57" t="s">
        <v>49</v>
      </c>
      <c r="AI151" s="42" t="s">
        <v>49</v>
      </c>
      <c r="AJ151" s="57" t="s">
        <v>49</v>
      </c>
      <c r="AK151" s="42" t="s">
        <v>49</v>
      </c>
      <c r="AL151" s="57" t="s">
        <v>49</v>
      </c>
      <c r="AM151" s="42" t="s">
        <v>49</v>
      </c>
      <c r="AN151" s="57" t="s">
        <v>49</v>
      </c>
      <c r="AO151" s="42" t="s">
        <v>49</v>
      </c>
      <c r="AP151" s="57" t="s">
        <v>49</v>
      </c>
      <c r="AQ151" s="42" t="s">
        <v>50</v>
      </c>
      <c r="AR151" s="57" t="s">
        <v>56</v>
      </c>
      <c r="AS151" s="42" t="s">
        <v>49</v>
      </c>
      <c r="AT151" s="57" t="s">
        <v>49</v>
      </c>
      <c r="AU151" s="42" t="s">
        <v>49</v>
      </c>
      <c r="AV151" s="57" t="s">
        <v>49</v>
      </c>
      <c r="AW151" s="42" t="s">
        <v>49</v>
      </c>
      <c r="AX151" s="57" t="s">
        <v>49</v>
      </c>
      <c r="AY151" s="42" t="s">
        <v>49</v>
      </c>
      <c r="AZ151" s="57" t="s">
        <v>49</v>
      </c>
      <c r="BA151" s="42" t="s">
        <v>49</v>
      </c>
      <c r="BB151" s="57" t="s">
        <v>49</v>
      </c>
      <c r="BC151" s="42" t="s">
        <v>49</v>
      </c>
      <c r="BD151" s="57" t="s">
        <v>49</v>
      </c>
      <c r="BE151" s="42" t="s">
        <v>49</v>
      </c>
      <c r="BF151" s="57" t="s">
        <v>49</v>
      </c>
      <c r="BG151" s="42" t="s">
        <v>49</v>
      </c>
      <c r="BH151" s="57" t="s">
        <v>49</v>
      </c>
      <c r="BI151" s="58"/>
    </row>
    <row r="152" spans="2:61" ht="33" customHeight="1" x14ac:dyDescent="0.2">
      <c r="B152" s="53" t="s">
        <v>328</v>
      </c>
      <c r="C152" s="54" t="s">
        <v>329</v>
      </c>
      <c r="D152" s="55" t="s">
        <v>48</v>
      </c>
      <c r="E152" s="42" t="s">
        <v>57</v>
      </c>
      <c r="F152" s="56" t="s">
        <v>56</v>
      </c>
      <c r="G152" s="42" t="s">
        <v>49</v>
      </c>
      <c r="H152" s="56" t="s">
        <v>49</v>
      </c>
      <c r="I152" s="42" t="s">
        <v>49</v>
      </c>
      <c r="J152" s="56" t="s">
        <v>49</v>
      </c>
      <c r="K152" s="42" t="s">
        <v>49</v>
      </c>
      <c r="L152" s="56" t="s">
        <v>49</v>
      </c>
      <c r="M152" s="42" t="s">
        <v>50</v>
      </c>
      <c r="N152" s="57" t="s">
        <v>60</v>
      </c>
      <c r="O152" s="42" t="s">
        <v>49</v>
      </c>
      <c r="P152" s="57" t="s">
        <v>49</v>
      </c>
      <c r="Q152" s="42" t="s">
        <v>49</v>
      </c>
      <c r="R152" s="57" t="s">
        <v>49</v>
      </c>
      <c r="S152" s="42" t="s">
        <v>49</v>
      </c>
      <c r="T152" s="57" t="s">
        <v>49</v>
      </c>
      <c r="U152" s="42" t="s">
        <v>49</v>
      </c>
      <c r="V152" s="57" t="s">
        <v>49</v>
      </c>
      <c r="W152" s="42" t="s">
        <v>49</v>
      </c>
      <c r="X152" s="57" t="s">
        <v>49</v>
      </c>
      <c r="Y152" s="42" t="s">
        <v>49</v>
      </c>
      <c r="Z152" s="57" t="s">
        <v>49</v>
      </c>
      <c r="AA152" s="42" t="s">
        <v>49</v>
      </c>
      <c r="AB152" s="57" t="s">
        <v>49</v>
      </c>
      <c r="AC152" s="42" t="s">
        <v>49</v>
      </c>
      <c r="AD152" s="57" t="s">
        <v>49</v>
      </c>
      <c r="AE152" s="42" t="s">
        <v>49</v>
      </c>
      <c r="AF152" s="57" t="s">
        <v>49</v>
      </c>
      <c r="AG152" s="42" t="s">
        <v>49</v>
      </c>
      <c r="AH152" s="57" t="s">
        <v>49</v>
      </c>
      <c r="AI152" s="42" t="s">
        <v>49</v>
      </c>
      <c r="AJ152" s="57" t="s">
        <v>49</v>
      </c>
      <c r="AK152" s="42" t="s">
        <v>55</v>
      </c>
      <c r="AL152" s="57" t="s">
        <v>60</v>
      </c>
      <c r="AM152" s="42" t="s">
        <v>49</v>
      </c>
      <c r="AN152" s="57" t="s">
        <v>49</v>
      </c>
      <c r="AO152" s="42" t="s">
        <v>49</v>
      </c>
      <c r="AP152" s="57" t="s">
        <v>49</v>
      </c>
      <c r="AQ152" s="42" t="s">
        <v>49</v>
      </c>
      <c r="AR152" s="57" t="s">
        <v>49</v>
      </c>
      <c r="AS152" s="42" t="s">
        <v>49</v>
      </c>
      <c r="AT152" s="57" t="s">
        <v>49</v>
      </c>
      <c r="AU152" s="42" t="s">
        <v>49</v>
      </c>
      <c r="AV152" s="57" t="s">
        <v>49</v>
      </c>
      <c r="AW152" s="42" t="s">
        <v>49</v>
      </c>
      <c r="AX152" s="57" t="s">
        <v>49</v>
      </c>
      <c r="AY152" s="42" t="s">
        <v>49</v>
      </c>
      <c r="AZ152" s="57" t="s">
        <v>49</v>
      </c>
      <c r="BA152" s="42" t="s">
        <v>49</v>
      </c>
      <c r="BB152" s="57" t="s">
        <v>49</v>
      </c>
      <c r="BC152" s="42" t="s">
        <v>49</v>
      </c>
      <c r="BD152" s="57" t="s">
        <v>49</v>
      </c>
      <c r="BE152" s="42" t="s">
        <v>49</v>
      </c>
      <c r="BF152" s="57" t="s">
        <v>49</v>
      </c>
      <c r="BG152" s="42" t="s">
        <v>49</v>
      </c>
      <c r="BH152" s="57" t="s">
        <v>49</v>
      </c>
      <c r="BI152" s="58"/>
    </row>
    <row r="153" spans="2:61" ht="33" customHeight="1" x14ac:dyDescent="0.2">
      <c r="B153" s="53" t="s">
        <v>330</v>
      </c>
      <c r="C153" s="54" t="s">
        <v>331</v>
      </c>
      <c r="D153" s="55" t="s">
        <v>48</v>
      </c>
      <c r="E153" s="42" t="s">
        <v>57</v>
      </c>
      <c r="F153" s="56" t="s">
        <v>51</v>
      </c>
      <c r="G153" s="42" t="s">
        <v>49</v>
      </c>
      <c r="H153" s="56" t="s">
        <v>49</v>
      </c>
      <c r="I153" s="42" t="s">
        <v>49</v>
      </c>
      <c r="J153" s="56" t="s">
        <v>49</v>
      </c>
      <c r="K153" s="42" t="s">
        <v>49</v>
      </c>
      <c r="L153" s="56" t="s">
        <v>49</v>
      </c>
      <c r="M153" s="42" t="s">
        <v>55</v>
      </c>
      <c r="N153" s="57" t="s">
        <v>60</v>
      </c>
      <c r="O153" s="42" t="s">
        <v>49</v>
      </c>
      <c r="P153" s="57" t="s">
        <v>49</v>
      </c>
      <c r="Q153" s="42" t="s">
        <v>49</v>
      </c>
      <c r="R153" s="57" t="s">
        <v>49</v>
      </c>
      <c r="S153" s="42" t="s">
        <v>49</v>
      </c>
      <c r="T153" s="57" t="s">
        <v>49</v>
      </c>
      <c r="U153" s="42" t="s">
        <v>49</v>
      </c>
      <c r="V153" s="57" t="s">
        <v>49</v>
      </c>
      <c r="W153" s="42" t="s">
        <v>49</v>
      </c>
      <c r="X153" s="57" t="s">
        <v>49</v>
      </c>
      <c r="Y153" s="42" t="s">
        <v>49</v>
      </c>
      <c r="Z153" s="57" t="s">
        <v>49</v>
      </c>
      <c r="AA153" s="42" t="s">
        <v>49</v>
      </c>
      <c r="AB153" s="57" t="s">
        <v>49</v>
      </c>
      <c r="AC153" s="42" t="s">
        <v>50</v>
      </c>
      <c r="AD153" s="57" t="s">
        <v>60</v>
      </c>
      <c r="AE153" s="42" t="s">
        <v>49</v>
      </c>
      <c r="AF153" s="57" t="s">
        <v>49</v>
      </c>
      <c r="AG153" s="42" t="s">
        <v>49</v>
      </c>
      <c r="AH153" s="57" t="s">
        <v>49</v>
      </c>
      <c r="AI153" s="42" t="s">
        <v>49</v>
      </c>
      <c r="AJ153" s="57" t="s">
        <v>49</v>
      </c>
      <c r="AK153" s="42" t="s">
        <v>65</v>
      </c>
      <c r="AL153" s="57" t="s">
        <v>60</v>
      </c>
      <c r="AM153" s="42" t="s">
        <v>49</v>
      </c>
      <c r="AN153" s="57" t="s">
        <v>49</v>
      </c>
      <c r="AO153" s="42" t="s">
        <v>49</v>
      </c>
      <c r="AP153" s="57" t="s">
        <v>49</v>
      </c>
      <c r="AQ153" s="42" t="s">
        <v>49</v>
      </c>
      <c r="AR153" s="57" t="s">
        <v>49</v>
      </c>
      <c r="AS153" s="42" t="s">
        <v>49</v>
      </c>
      <c r="AT153" s="57" t="s">
        <v>49</v>
      </c>
      <c r="AU153" s="42" t="s">
        <v>49</v>
      </c>
      <c r="AV153" s="57" t="s">
        <v>49</v>
      </c>
      <c r="AW153" s="42" t="s">
        <v>49</v>
      </c>
      <c r="AX153" s="57" t="s">
        <v>49</v>
      </c>
      <c r="AY153" s="42" t="s">
        <v>49</v>
      </c>
      <c r="AZ153" s="57" t="s">
        <v>49</v>
      </c>
      <c r="BA153" s="42" t="s">
        <v>49</v>
      </c>
      <c r="BB153" s="57" t="s">
        <v>49</v>
      </c>
      <c r="BC153" s="42" t="s">
        <v>49</v>
      </c>
      <c r="BD153" s="57" t="s">
        <v>49</v>
      </c>
      <c r="BE153" s="42" t="s">
        <v>49</v>
      </c>
      <c r="BF153" s="57" t="s">
        <v>49</v>
      </c>
      <c r="BG153" s="42" t="s">
        <v>49</v>
      </c>
      <c r="BH153" s="57" t="s">
        <v>49</v>
      </c>
      <c r="BI153" s="58"/>
    </row>
    <row r="154" spans="2:61" ht="33" customHeight="1" x14ac:dyDescent="0.2">
      <c r="B154" s="53" t="s">
        <v>332</v>
      </c>
      <c r="C154" s="54" t="s">
        <v>333</v>
      </c>
      <c r="D154" s="55" t="s">
        <v>48</v>
      </c>
      <c r="E154" s="42" t="s">
        <v>55</v>
      </c>
      <c r="F154" s="56" t="s">
        <v>51</v>
      </c>
      <c r="G154" s="42" t="s">
        <v>49</v>
      </c>
      <c r="H154" s="56" t="s">
        <v>49</v>
      </c>
      <c r="I154" s="42" t="s">
        <v>49</v>
      </c>
      <c r="J154" s="56" t="s">
        <v>49</v>
      </c>
      <c r="K154" s="42" t="s">
        <v>49</v>
      </c>
      <c r="L154" s="56" t="s">
        <v>49</v>
      </c>
      <c r="M154" s="42" t="s">
        <v>50</v>
      </c>
      <c r="N154" s="57" t="s">
        <v>60</v>
      </c>
      <c r="O154" s="42" t="s">
        <v>49</v>
      </c>
      <c r="P154" s="57" t="s">
        <v>49</v>
      </c>
      <c r="Q154" s="42" t="s">
        <v>49</v>
      </c>
      <c r="R154" s="57" t="s">
        <v>49</v>
      </c>
      <c r="S154" s="42" t="s">
        <v>49</v>
      </c>
      <c r="T154" s="57" t="s">
        <v>49</v>
      </c>
      <c r="U154" s="42" t="s">
        <v>49</v>
      </c>
      <c r="V154" s="57" t="s">
        <v>49</v>
      </c>
      <c r="W154" s="42" t="s">
        <v>49</v>
      </c>
      <c r="X154" s="57" t="s">
        <v>49</v>
      </c>
      <c r="Y154" s="42" t="s">
        <v>49</v>
      </c>
      <c r="Z154" s="57" t="s">
        <v>49</v>
      </c>
      <c r="AA154" s="42" t="s">
        <v>49</v>
      </c>
      <c r="AB154" s="57" t="s">
        <v>49</v>
      </c>
      <c r="AC154" s="42" t="s">
        <v>49</v>
      </c>
      <c r="AD154" s="57" t="s">
        <v>49</v>
      </c>
      <c r="AE154" s="42" t="s">
        <v>49</v>
      </c>
      <c r="AF154" s="57" t="s">
        <v>49</v>
      </c>
      <c r="AG154" s="42" t="s">
        <v>49</v>
      </c>
      <c r="AH154" s="57" t="s">
        <v>49</v>
      </c>
      <c r="AI154" s="42" t="s">
        <v>49</v>
      </c>
      <c r="AJ154" s="57" t="s">
        <v>49</v>
      </c>
      <c r="AK154" s="42" t="s">
        <v>49</v>
      </c>
      <c r="AL154" s="57" t="s">
        <v>49</v>
      </c>
      <c r="AM154" s="42" t="s">
        <v>49</v>
      </c>
      <c r="AN154" s="57" t="s">
        <v>49</v>
      </c>
      <c r="AO154" s="42" t="s">
        <v>49</v>
      </c>
      <c r="AP154" s="57" t="s">
        <v>49</v>
      </c>
      <c r="AQ154" s="42" t="s">
        <v>49</v>
      </c>
      <c r="AR154" s="57" t="s">
        <v>49</v>
      </c>
      <c r="AS154" s="42" t="s">
        <v>49</v>
      </c>
      <c r="AT154" s="57" t="s">
        <v>49</v>
      </c>
      <c r="AU154" s="42" t="s">
        <v>49</v>
      </c>
      <c r="AV154" s="57" t="s">
        <v>49</v>
      </c>
      <c r="AW154" s="42" t="s">
        <v>49</v>
      </c>
      <c r="AX154" s="57" t="s">
        <v>49</v>
      </c>
      <c r="AY154" s="42" t="s">
        <v>49</v>
      </c>
      <c r="AZ154" s="57" t="s">
        <v>49</v>
      </c>
      <c r="BA154" s="42" t="s">
        <v>49</v>
      </c>
      <c r="BB154" s="57" t="s">
        <v>49</v>
      </c>
      <c r="BC154" s="42" t="s">
        <v>49</v>
      </c>
      <c r="BD154" s="57" t="s">
        <v>49</v>
      </c>
      <c r="BE154" s="42" t="s">
        <v>49</v>
      </c>
      <c r="BF154" s="57" t="s">
        <v>49</v>
      </c>
      <c r="BG154" s="42" t="s">
        <v>49</v>
      </c>
      <c r="BH154" s="57" t="s">
        <v>49</v>
      </c>
      <c r="BI154" s="58"/>
    </row>
    <row r="155" spans="2:61" ht="33" customHeight="1" x14ac:dyDescent="0.2">
      <c r="B155" s="53" t="s">
        <v>334</v>
      </c>
      <c r="C155" s="54" t="s">
        <v>335</v>
      </c>
      <c r="D155" s="55" t="s">
        <v>48</v>
      </c>
      <c r="E155" s="42" t="s">
        <v>49</v>
      </c>
      <c r="F155" s="56" t="s">
        <v>49</v>
      </c>
      <c r="G155" s="42" t="s">
        <v>49</v>
      </c>
      <c r="H155" s="56" t="s">
        <v>49</v>
      </c>
      <c r="I155" s="42" t="s">
        <v>49</v>
      </c>
      <c r="J155" s="56" t="s">
        <v>49</v>
      </c>
      <c r="K155" s="42" t="s">
        <v>49</v>
      </c>
      <c r="L155" s="56" t="s">
        <v>49</v>
      </c>
      <c r="M155" s="42" t="s">
        <v>49</v>
      </c>
      <c r="N155" s="57" t="s">
        <v>49</v>
      </c>
      <c r="O155" s="42" t="s">
        <v>49</v>
      </c>
      <c r="P155" s="57" t="s">
        <v>49</v>
      </c>
      <c r="Q155" s="42" t="s">
        <v>49</v>
      </c>
      <c r="R155" s="57" t="s">
        <v>49</v>
      </c>
      <c r="S155" s="42" t="s">
        <v>49</v>
      </c>
      <c r="T155" s="57" t="s">
        <v>49</v>
      </c>
      <c r="U155" s="42" t="s">
        <v>50</v>
      </c>
      <c r="V155" s="57" t="s">
        <v>51</v>
      </c>
      <c r="W155" s="42" t="s">
        <v>49</v>
      </c>
      <c r="X155" s="57" t="s">
        <v>49</v>
      </c>
      <c r="Y155" s="42" t="s">
        <v>49</v>
      </c>
      <c r="Z155" s="57" t="s">
        <v>49</v>
      </c>
      <c r="AA155" s="42" t="s">
        <v>49</v>
      </c>
      <c r="AB155" s="57" t="s">
        <v>49</v>
      </c>
      <c r="AC155" s="42" t="s">
        <v>49</v>
      </c>
      <c r="AD155" s="57" t="s">
        <v>49</v>
      </c>
      <c r="AE155" s="42" t="s">
        <v>49</v>
      </c>
      <c r="AF155" s="57" t="s">
        <v>49</v>
      </c>
      <c r="AG155" s="42" t="s">
        <v>49</v>
      </c>
      <c r="AH155" s="57" t="s">
        <v>49</v>
      </c>
      <c r="AI155" s="42" t="s">
        <v>49</v>
      </c>
      <c r="AJ155" s="57" t="s">
        <v>49</v>
      </c>
      <c r="AK155" s="42" t="s">
        <v>49</v>
      </c>
      <c r="AL155" s="57" t="s">
        <v>49</v>
      </c>
      <c r="AM155" s="42" t="s">
        <v>49</v>
      </c>
      <c r="AN155" s="57" t="s">
        <v>49</v>
      </c>
      <c r="AO155" s="42" t="s">
        <v>49</v>
      </c>
      <c r="AP155" s="57" t="s">
        <v>49</v>
      </c>
      <c r="AQ155" s="42" t="s">
        <v>55</v>
      </c>
      <c r="AR155" s="57" t="s">
        <v>56</v>
      </c>
      <c r="AS155" s="42" t="s">
        <v>49</v>
      </c>
      <c r="AT155" s="57" t="s">
        <v>49</v>
      </c>
      <c r="AU155" s="42" t="s">
        <v>49</v>
      </c>
      <c r="AV155" s="57" t="s">
        <v>49</v>
      </c>
      <c r="AW155" s="42" t="s">
        <v>49</v>
      </c>
      <c r="AX155" s="57" t="s">
        <v>49</v>
      </c>
      <c r="AY155" s="42" t="s">
        <v>49</v>
      </c>
      <c r="AZ155" s="57" t="s">
        <v>49</v>
      </c>
      <c r="BA155" s="42" t="s">
        <v>49</v>
      </c>
      <c r="BB155" s="57" t="s">
        <v>49</v>
      </c>
      <c r="BC155" s="42" t="s">
        <v>49</v>
      </c>
      <c r="BD155" s="57" t="s">
        <v>49</v>
      </c>
      <c r="BE155" s="42" t="s">
        <v>49</v>
      </c>
      <c r="BF155" s="57" t="s">
        <v>49</v>
      </c>
      <c r="BG155" s="42" t="s">
        <v>49</v>
      </c>
      <c r="BH155" s="57" t="s">
        <v>49</v>
      </c>
      <c r="BI155" s="58"/>
    </row>
    <row r="156" spans="2:61" ht="33" customHeight="1" x14ac:dyDescent="0.2">
      <c r="B156" s="53" t="s">
        <v>336</v>
      </c>
      <c r="C156" s="54" t="s">
        <v>337</v>
      </c>
      <c r="D156" s="55" t="s">
        <v>48</v>
      </c>
      <c r="E156" s="42" t="s">
        <v>49</v>
      </c>
      <c r="F156" s="56" t="s">
        <v>49</v>
      </c>
      <c r="G156" s="42" t="s">
        <v>49</v>
      </c>
      <c r="H156" s="56" t="s">
        <v>49</v>
      </c>
      <c r="I156" s="42" t="s">
        <v>49</v>
      </c>
      <c r="J156" s="56" t="s">
        <v>49</v>
      </c>
      <c r="K156" s="42" t="s">
        <v>49</v>
      </c>
      <c r="L156" s="56" t="s">
        <v>49</v>
      </c>
      <c r="M156" s="42" t="s">
        <v>49</v>
      </c>
      <c r="N156" s="57" t="s">
        <v>49</v>
      </c>
      <c r="O156" s="42" t="s">
        <v>49</v>
      </c>
      <c r="P156" s="57" t="s">
        <v>49</v>
      </c>
      <c r="Q156" s="42" t="s">
        <v>49</v>
      </c>
      <c r="R156" s="57" t="s">
        <v>49</v>
      </c>
      <c r="S156" s="42" t="s">
        <v>55</v>
      </c>
      <c r="T156" s="57" t="s">
        <v>60</v>
      </c>
      <c r="U156" s="42" t="s">
        <v>49</v>
      </c>
      <c r="V156" s="57" t="s">
        <v>49</v>
      </c>
      <c r="W156" s="42" t="s">
        <v>49</v>
      </c>
      <c r="X156" s="57" t="s">
        <v>49</v>
      </c>
      <c r="Y156" s="42" t="s">
        <v>49</v>
      </c>
      <c r="Z156" s="57" t="s">
        <v>49</v>
      </c>
      <c r="AA156" s="42" t="s">
        <v>49</v>
      </c>
      <c r="AB156" s="57" t="s">
        <v>49</v>
      </c>
      <c r="AC156" s="42" t="s">
        <v>49</v>
      </c>
      <c r="AD156" s="57" t="s">
        <v>49</v>
      </c>
      <c r="AE156" s="42" t="s">
        <v>49</v>
      </c>
      <c r="AF156" s="57" t="s">
        <v>49</v>
      </c>
      <c r="AG156" s="42" t="s">
        <v>49</v>
      </c>
      <c r="AH156" s="57" t="s">
        <v>49</v>
      </c>
      <c r="AI156" s="42" t="s">
        <v>49</v>
      </c>
      <c r="AJ156" s="57" t="s">
        <v>49</v>
      </c>
      <c r="AK156" s="42" t="s">
        <v>49</v>
      </c>
      <c r="AL156" s="57" t="s">
        <v>49</v>
      </c>
      <c r="AM156" s="42" t="s">
        <v>49</v>
      </c>
      <c r="AN156" s="57" t="s">
        <v>49</v>
      </c>
      <c r="AO156" s="42" t="s">
        <v>49</v>
      </c>
      <c r="AP156" s="57" t="s">
        <v>49</v>
      </c>
      <c r="AQ156" s="42" t="s">
        <v>49</v>
      </c>
      <c r="AR156" s="57" t="s">
        <v>49</v>
      </c>
      <c r="AS156" s="42" t="s">
        <v>49</v>
      </c>
      <c r="AT156" s="57" t="s">
        <v>49</v>
      </c>
      <c r="AU156" s="42" t="s">
        <v>50</v>
      </c>
      <c r="AV156" s="57" t="s">
        <v>60</v>
      </c>
      <c r="AW156" s="42" t="s">
        <v>49</v>
      </c>
      <c r="AX156" s="57" t="s">
        <v>49</v>
      </c>
      <c r="AY156" s="42" t="s">
        <v>49</v>
      </c>
      <c r="AZ156" s="57" t="s">
        <v>49</v>
      </c>
      <c r="BA156" s="42" t="s">
        <v>49</v>
      </c>
      <c r="BB156" s="57" t="s">
        <v>49</v>
      </c>
      <c r="BC156" s="42" t="s">
        <v>49</v>
      </c>
      <c r="BD156" s="57" t="s">
        <v>49</v>
      </c>
      <c r="BE156" s="42" t="s">
        <v>49</v>
      </c>
      <c r="BF156" s="57" t="s">
        <v>49</v>
      </c>
      <c r="BG156" s="42" t="s">
        <v>49</v>
      </c>
      <c r="BH156" s="57" t="s">
        <v>49</v>
      </c>
      <c r="BI156" s="58"/>
    </row>
    <row r="157" spans="2:61" ht="33" customHeight="1" x14ac:dyDescent="0.2">
      <c r="B157" s="53" t="s">
        <v>338</v>
      </c>
      <c r="C157" s="54" t="s">
        <v>339</v>
      </c>
      <c r="D157" s="55" t="s">
        <v>48</v>
      </c>
      <c r="E157" s="42" t="s">
        <v>49</v>
      </c>
      <c r="F157" s="56" t="s">
        <v>49</v>
      </c>
      <c r="G157" s="42" t="s">
        <v>49</v>
      </c>
      <c r="H157" s="56" t="s">
        <v>49</v>
      </c>
      <c r="I157" s="42" t="s">
        <v>49</v>
      </c>
      <c r="J157" s="56" t="s">
        <v>49</v>
      </c>
      <c r="K157" s="42" t="s">
        <v>49</v>
      </c>
      <c r="L157" s="56" t="s">
        <v>49</v>
      </c>
      <c r="M157" s="42" t="s">
        <v>50</v>
      </c>
      <c r="N157" s="57" t="s">
        <v>60</v>
      </c>
      <c r="O157" s="42" t="s">
        <v>49</v>
      </c>
      <c r="P157" s="57" t="s">
        <v>49</v>
      </c>
      <c r="Q157" s="42" t="s">
        <v>49</v>
      </c>
      <c r="R157" s="57" t="s">
        <v>49</v>
      </c>
      <c r="S157" s="42" t="s">
        <v>49</v>
      </c>
      <c r="T157" s="57" t="s">
        <v>49</v>
      </c>
      <c r="U157" s="42" t="s">
        <v>49</v>
      </c>
      <c r="V157" s="57" t="s">
        <v>49</v>
      </c>
      <c r="W157" s="42" t="s">
        <v>49</v>
      </c>
      <c r="X157" s="57" t="s">
        <v>49</v>
      </c>
      <c r="Y157" s="42" t="s">
        <v>49</v>
      </c>
      <c r="Z157" s="57" t="s">
        <v>49</v>
      </c>
      <c r="AA157" s="42" t="s">
        <v>49</v>
      </c>
      <c r="AB157" s="57" t="s">
        <v>49</v>
      </c>
      <c r="AC157" s="42" t="s">
        <v>49</v>
      </c>
      <c r="AD157" s="57" t="s">
        <v>49</v>
      </c>
      <c r="AE157" s="42" t="s">
        <v>49</v>
      </c>
      <c r="AF157" s="57" t="s">
        <v>49</v>
      </c>
      <c r="AG157" s="42" t="s">
        <v>49</v>
      </c>
      <c r="AH157" s="57" t="s">
        <v>49</v>
      </c>
      <c r="AI157" s="42" t="s">
        <v>49</v>
      </c>
      <c r="AJ157" s="57" t="s">
        <v>49</v>
      </c>
      <c r="AK157" s="42" t="s">
        <v>55</v>
      </c>
      <c r="AL157" s="57" t="s">
        <v>60</v>
      </c>
      <c r="AM157" s="42" t="s">
        <v>49</v>
      </c>
      <c r="AN157" s="57" t="s">
        <v>49</v>
      </c>
      <c r="AO157" s="42" t="s">
        <v>49</v>
      </c>
      <c r="AP157" s="57" t="s">
        <v>49</v>
      </c>
      <c r="AQ157" s="42" t="s">
        <v>49</v>
      </c>
      <c r="AR157" s="57" t="s">
        <v>49</v>
      </c>
      <c r="AS157" s="42" t="s">
        <v>49</v>
      </c>
      <c r="AT157" s="57" t="s">
        <v>49</v>
      </c>
      <c r="AU157" s="42" t="s">
        <v>49</v>
      </c>
      <c r="AV157" s="57" t="s">
        <v>49</v>
      </c>
      <c r="AW157" s="42" t="s">
        <v>49</v>
      </c>
      <c r="AX157" s="57" t="s">
        <v>49</v>
      </c>
      <c r="AY157" s="42" t="s">
        <v>49</v>
      </c>
      <c r="AZ157" s="57" t="s">
        <v>49</v>
      </c>
      <c r="BA157" s="42" t="s">
        <v>49</v>
      </c>
      <c r="BB157" s="57" t="s">
        <v>49</v>
      </c>
      <c r="BC157" s="42" t="s">
        <v>49</v>
      </c>
      <c r="BD157" s="57" t="s">
        <v>49</v>
      </c>
      <c r="BE157" s="42" t="s">
        <v>49</v>
      </c>
      <c r="BF157" s="57" t="s">
        <v>49</v>
      </c>
      <c r="BG157" s="42" t="s">
        <v>49</v>
      </c>
      <c r="BH157" s="57" t="s">
        <v>49</v>
      </c>
      <c r="BI157" s="58"/>
    </row>
    <row r="158" spans="2:61" ht="33" customHeight="1" x14ac:dyDescent="0.2">
      <c r="B158" s="53" t="s">
        <v>340</v>
      </c>
      <c r="C158" s="54" t="s">
        <v>341</v>
      </c>
      <c r="D158" s="55" t="s">
        <v>48</v>
      </c>
      <c r="E158" s="42" t="s">
        <v>57</v>
      </c>
      <c r="F158" s="56" t="s">
        <v>56</v>
      </c>
      <c r="G158" s="42" t="s">
        <v>49</v>
      </c>
      <c r="H158" s="56" t="s">
        <v>49</v>
      </c>
      <c r="I158" s="42" t="s">
        <v>49</v>
      </c>
      <c r="J158" s="56" t="s">
        <v>49</v>
      </c>
      <c r="K158" s="42" t="s">
        <v>49</v>
      </c>
      <c r="L158" s="56" t="s">
        <v>49</v>
      </c>
      <c r="M158" s="42" t="s">
        <v>50</v>
      </c>
      <c r="N158" s="57" t="s">
        <v>51</v>
      </c>
      <c r="O158" s="42" t="s">
        <v>49</v>
      </c>
      <c r="P158" s="57" t="s">
        <v>49</v>
      </c>
      <c r="Q158" s="42" t="s">
        <v>49</v>
      </c>
      <c r="R158" s="57" t="s">
        <v>49</v>
      </c>
      <c r="S158" s="42" t="s">
        <v>49</v>
      </c>
      <c r="T158" s="57" t="s">
        <v>49</v>
      </c>
      <c r="U158" s="42" t="s">
        <v>49</v>
      </c>
      <c r="V158" s="57" t="s">
        <v>49</v>
      </c>
      <c r="W158" s="42" t="s">
        <v>49</v>
      </c>
      <c r="X158" s="57" t="s">
        <v>49</v>
      </c>
      <c r="Y158" s="42" t="s">
        <v>49</v>
      </c>
      <c r="Z158" s="57" t="s">
        <v>49</v>
      </c>
      <c r="AA158" s="42" t="s">
        <v>49</v>
      </c>
      <c r="AB158" s="57" t="s">
        <v>49</v>
      </c>
      <c r="AC158" s="42" t="s">
        <v>49</v>
      </c>
      <c r="AD158" s="57" t="s">
        <v>49</v>
      </c>
      <c r="AE158" s="42" t="s">
        <v>49</v>
      </c>
      <c r="AF158" s="57" t="s">
        <v>49</v>
      </c>
      <c r="AG158" s="42" t="s">
        <v>49</v>
      </c>
      <c r="AH158" s="57" t="s">
        <v>49</v>
      </c>
      <c r="AI158" s="42" t="s">
        <v>49</v>
      </c>
      <c r="AJ158" s="57" t="s">
        <v>49</v>
      </c>
      <c r="AK158" s="42" t="s">
        <v>55</v>
      </c>
      <c r="AL158" s="57" t="s">
        <v>60</v>
      </c>
      <c r="AM158" s="42" t="s">
        <v>49</v>
      </c>
      <c r="AN158" s="57" t="s">
        <v>49</v>
      </c>
      <c r="AO158" s="42" t="s">
        <v>49</v>
      </c>
      <c r="AP158" s="57" t="s">
        <v>49</v>
      </c>
      <c r="AQ158" s="42" t="s">
        <v>49</v>
      </c>
      <c r="AR158" s="57" t="s">
        <v>49</v>
      </c>
      <c r="AS158" s="42" t="s">
        <v>49</v>
      </c>
      <c r="AT158" s="57" t="s">
        <v>49</v>
      </c>
      <c r="AU158" s="42" t="s">
        <v>49</v>
      </c>
      <c r="AV158" s="57" t="s">
        <v>49</v>
      </c>
      <c r="AW158" s="42" t="s">
        <v>49</v>
      </c>
      <c r="AX158" s="57" t="s">
        <v>49</v>
      </c>
      <c r="AY158" s="42" t="s">
        <v>49</v>
      </c>
      <c r="AZ158" s="57" t="s">
        <v>49</v>
      </c>
      <c r="BA158" s="42" t="s">
        <v>49</v>
      </c>
      <c r="BB158" s="57" t="s">
        <v>49</v>
      </c>
      <c r="BC158" s="42" t="s">
        <v>49</v>
      </c>
      <c r="BD158" s="57" t="s">
        <v>49</v>
      </c>
      <c r="BE158" s="42" t="s">
        <v>49</v>
      </c>
      <c r="BF158" s="57" t="s">
        <v>49</v>
      </c>
      <c r="BG158" s="42" t="s">
        <v>49</v>
      </c>
      <c r="BH158" s="57" t="s">
        <v>49</v>
      </c>
      <c r="BI158" s="58"/>
    </row>
    <row r="159" spans="2:61" ht="33" customHeight="1" x14ac:dyDescent="0.2">
      <c r="B159" s="53" t="s">
        <v>342</v>
      </c>
      <c r="C159" s="54" t="s">
        <v>343</v>
      </c>
      <c r="D159" s="55" t="s">
        <v>48</v>
      </c>
      <c r="E159" s="42" t="s">
        <v>65</v>
      </c>
      <c r="F159" s="56" t="s">
        <v>51</v>
      </c>
      <c r="G159" s="42" t="s">
        <v>49</v>
      </c>
      <c r="H159" s="56" t="s">
        <v>49</v>
      </c>
      <c r="I159" s="42" t="s">
        <v>49</v>
      </c>
      <c r="J159" s="56" t="s">
        <v>49</v>
      </c>
      <c r="K159" s="42" t="s">
        <v>49</v>
      </c>
      <c r="L159" s="56" t="s">
        <v>49</v>
      </c>
      <c r="M159" s="42" t="s">
        <v>55</v>
      </c>
      <c r="N159" s="57" t="s">
        <v>60</v>
      </c>
      <c r="O159" s="42" t="s">
        <v>49</v>
      </c>
      <c r="P159" s="57" t="s">
        <v>49</v>
      </c>
      <c r="Q159" s="42" t="s">
        <v>49</v>
      </c>
      <c r="R159" s="57" t="s">
        <v>49</v>
      </c>
      <c r="S159" s="42" t="s">
        <v>49</v>
      </c>
      <c r="T159" s="57" t="s">
        <v>49</v>
      </c>
      <c r="U159" s="42" t="s">
        <v>49</v>
      </c>
      <c r="V159" s="57" t="s">
        <v>49</v>
      </c>
      <c r="W159" s="42" t="s">
        <v>49</v>
      </c>
      <c r="X159" s="57" t="s">
        <v>49</v>
      </c>
      <c r="Y159" s="42" t="s">
        <v>49</v>
      </c>
      <c r="Z159" s="57" t="s">
        <v>49</v>
      </c>
      <c r="AA159" s="42" t="s">
        <v>49</v>
      </c>
      <c r="AB159" s="57" t="s">
        <v>49</v>
      </c>
      <c r="AC159" s="42" t="s">
        <v>49</v>
      </c>
      <c r="AD159" s="57" t="s">
        <v>49</v>
      </c>
      <c r="AE159" s="42" t="s">
        <v>49</v>
      </c>
      <c r="AF159" s="57" t="s">
        <v>49</v>
      </c>
      <c r="AG159" s="42" t="s">
        <v>49</v>
      </c>
      <c r="AH159" s="57" t="s">
        <v>49</v>
      </c>
      <c r="AI159" s="42" t="s">
        <v>49</v>
      </c>
      <c r="AJ159" s="57" t="s">
        <v>49</v>
      </c>
      <c r="AK159" s="42" t="s">
        <v>49</v>
      </c>
      <c r="AL159" s="57" t="s">
        <v>49</v>
      </c>
      <c r="AM159" s="42" t="s">
        <v>49</v>
      </c>
      <c r="AN159" s="57" t="s">
        <v>49</v>
      </c>
      <c r="AO159" s="42" t="s">
        <v>49</v>
      </c>
      <c r="AP159" s="57" t="s">
        <v>49</v>
      </c>
      <c r="AQ159" s="42" t="s">
        <v>49</v>
      </c>
      <c r="AR159" s="57" t="s">
        <v>49</v>
      </c>
      <c r="AS159" s="42" t="s">
        <v>49</v>
      </c>
      <c r="AT159" s="57" t="s">
        <v>49</v>
      </c>
      <c r="AU159" s="42" t="s">
        <v>49</v>
      </c>
      <c r="AV159" s="57" t="s">
        <v>49</v>
      </c>
      <c r="AW159" s="42" t="s">
        <v>57</v>
      </c>
      <c r="AX159" s="57" t="s">
        <v>60</v>
      </c>
      <c r="AY159" s="42" t="s">
        <v>49</v>
      </c>
      <c r="AZ159" s="57" t="s">
        <v>49</v>
      </c>
      <c r="BA159" s="42" t="s">
        <v>49</v>
      </c>
      <c r="BB159" s="57" t="s">
        <v>49</v>
      </c>
      <c r="BC159" s="42" t="s">
        <v>49</v>
      </c>
      <c r="BD159" s="57" t="s">
        <v>49</v>
      </c>
      <c r="BE159" s="42" t="s">
        <v>49</v>
      </c>
      <c r="BF159" s="57" t="s">
        <v>49</v>
      </c>
      <c r="BG159" s="42" t="s">
        <v>49</v>
      </c>
      <c r="BH159" s="57" t="s">
        <v>49</v>
      </c>
      <c r="BI159" s="58"/>
    </row>
    <row r="160" spans="2:61" ht="33" customHeight="1" x14ac:dyDescent="0.2">
      <c r="B160" s="53" t="s">
        <v>344</v>
      </c>
      <c r="C160" s="54" t="s">
        <v>345</v>
      </c>
      <c r="D160" s="55" t="s">
        <v>48</v>
      </c>
      <c r="E160" s="42" t="s">
        <v>49</v>
      </c>
      <c r="F160" s="56" t="s">
        <v>49</v>
      </c>
      <c r="G160" s="42" t="s">
        <v>49</v>
      </c>
      <c r="H160" s="56" t="s">
        <v>49</v>
      </c>
      <c r="I160" s="42" t="s">
        <v>49</v>
      </c>
      <c r="J160" s="56" t="s">
        <v>49</v>
      </c>
      <c r="K160" s="42" t="s">
        <v>49</v>
      </c>
      <c r="L160" s="56" t="s">
        <v>49</v>
      </c>
      <c r="M160" s="42" t="s">
        <v>49</v>
      </c>
      <c r="N160" s="57" t="s">
        <v>49</v>
      </c>
      <c r="O160" s="42" t="s">
        <v>49</v>
      </c>
      <c r="P160" s="57" t="s">
        <v>49</v>
      </c>
      <c r="Q160" s="42" t="s">
        <v>49</v>
      </c>
      <c r="R160" s="57" t="s">
        <v>49</v>
      </c>
      <c r="S160" s="42" t="s">
        <v>50</v>
      </c>
      <c r="T160" s="57" t="s">
        <v>60</v>
      </c>
      <c r="U160" s="42" t="s">
        <v>57</v>
      </c>
      <c r="V160" s="57" t="s">
        <v>60</v>
      </c>
      <c r="W160" s="42" t="s">
        <v>49</v>
      </c>
      <c r="X160" s="57" t="s">
        <v>49</v>
      </c>
      <c r="Y160" s="42" t="s">
        <v>49</v>
      </c>
      <c r="Z160" s="57" t="s">
        <v>49</v>
      </c>
      <c r="AA160" s="42" t="s">
        <v>49</v>
      </c>
      <c r="AB160" s="57" t="s">
        <v>49</v>
      </c>
      <c r="AC160" s="42" t="s">
        <v>49</v>
      </c>
      <c r="AD160" s="57" t="s">
        <v>49</v>
      </c>
      <c r="AE160" s="42" t="s">
        <v>49</v>
      </c>
      <c r="AF160" s="57" t="s">
        <v>49</v>
      </c>
      <c r="AG160" s="42" t="s">
        <v>49</v>
      </c>
      <c r="AH160" s="57" t="s">
        <v>49</v>
      </c>
      <c r="AI160" s="42" t="s">
        <v>49</v>
      </c>
      <c r="AJ160" s="57" t="s">
        <v>49</v>
      </c>
      <c r="AK160" s="42" t="s">
        <v>49</v>
      </c>
      <c r="AL160" s="57" t="s">
        <v>49</v>
      </c>
      <c r="AM160" s="42" t="s">
        <v>49</v>
      </c>
      <c r="AN160" s="57" t="s">
        <v>49</v>
      </c>
      <c r="AO160" s="42" t="s">
        <v>49</v>
      </c>
      <c r="AP160" s="57" t="s">
        <v>49</v>
      </c>
      <c r="AQ160" s="42" t="s">
        <v>49</v>
      </c>
      <c r="AR160" s="57" t="s">
        <v>49</v>
      </c>
      <c r="AS160" s="42" t="s">
        <v>49</v>
      </c>
      <c r="AT160" s="57" t="s">
        <v>49</v>
      </c>
      <c r="AU160" s="42" t="s">
        <v>55</v>
      </c>
      <c r="AV160" s="57" t="s">
        <v>60</v>
      </c>
      <c r="AW160" s="42" t="s">
        <v>49</v>
      </c>
      <c r="AX160" s="57" t="s">
        <v>49</v>
      </c>
      <c r="AY160" s="42" t="s">
        <v>49</v>
      </c>
      <c r="AZ160" s="57" t="s">
        <v>49</v>
      </c>
      <c r="BA160" s="42" t="s">
        <v>49</v>
      </c>
      <c r="BB160" s="57" t="s">
        <v>49</v>
      </c>
      <c r="BC160" s="42" t="s">
        <v>49</v>
      </c>
      <c r="BD160" s="57" t="s">
        <v>49</v>
      </c>
      <c r="BE160" s="42" t="s">
        <v>49</v>
      </c>
      <c r="BF160" s="57" t="s">
        <v>49</v>
      </c>
      <c r="BG160" s="42" t="s">
        <v>49</v>
      </c>
      <c r="BH160" s="57" t="s">
        <v>49</v>
      </c>
      <c r="BI160" s="58"/>
    </row>
    <row r="161" spans="2:61" ht="33" customHeight="1" x14ac:dyDescent="0.2">
      <c r="B161" s="53" t="s">
        <v>346</v>
      </c>
      <c r="C161" s="54" t="s">
        <v>347</v>
      </c>
      <c r="D161" s="55" t="s">
        <v>48</v>
      </c>
      <c r="E161" s="42" t="s">
        <v>50</v>
      </c>
      <c r="F161" s="56" t="s">
        <v>60</v>
      </c>
      <c r="G161" s="42" t="s">
        <v>55</v>
      </c>
      <c r="H161" s="56" t="s">
        <v>60</v>
      </c>
      <c r="I161" s="42" t="s">
        <v>49</v>
      </c>
      <c r="J161" s="56" t="s">
        <v>49</v>
      </c>
      <c r="K161" s="42" t="s">
        <v>49</v>
      </c>
      <c r="L161" s="56" t="s">
        <v>49</v>
      </c>
      <c r="M161" s="42" t="s">
        <v>49</v>
      </c>
      <c r="N161" s="57" t="s">
        <v>49</v>
      </c>
      <c r="O161" s="42" t="s">
        <v>49</v>
      </c>
      <c r="P161" s="57" t="s">
        <v>49</v>
      </c>
      <c r="Q161" s="42" t="s">
        <v>49</v>
      </c>
      <c r="R161" s="57" t="s">
        <v>49</v>
      </c>
      <c r="S161" s="42" t="s">
        <v>49</v>
      </c>
      <c r="T161" s="57" t="s">
        <v>49</v>
      </c>
      <c r="U161" s="42" t="s">
        <v>49</v>
      </c>
      <c r="V161" s="57" t="s">
        <v>49</v>
      </c>
      <c r="W161" s="42" t="s">
        <v>49</v>
      </c>
      <c r="X161" s="57" t="s">
        <v>49</v>
      </c>
      <c r="Y161" s="42" t="s">
        <v>57</v>
      </c>
      <c r="Z161" s="57" t="s">
        <v>60</v>
      </c>
      <c r="AA161" s="42" t="s">
        <v>49</v>
      </c>
      <c r="AB161" s="57" t="s">
        <v>49</v>
      </c>
      <c r="AC161" s="42" t="s">
        <v>49</v>
      </c>
      <c r="AD161" s="57" t="s">
        <v>49</v>
      </c>
      <c r="AE161" s="42" t="s">
        <v>49</v>
      </c>
      <c r="AF161" s="57" t="s">
        <v>49</v>
      </c>
      <c r="AG161" s="42" t="s">
        <v>49</v>
      </c>
      <c r="AH161" s="57" t="s">
        <v>49</v>
      </c>
      <c r="AI161" s="42" t="s">
        <v>49</v>
      </c>
      <c r="AJ161" s="57" t="s">
        <v>49</v>
      </c>
      <c r="AK161" s="42" t="s">
        <v>49</v>
      </c>
      <c r="AL161" s="57" t="s">
        <v>49</v>
      </c>
      <c r="AM161" s="42" t="s">
        <v>49</v>
      </c>
      <c r="AN161" s="57" t="s">
        <v>49</v>
      </c>
      <c r="AO161" s="42" t="s">
        <v>49</v>
      </c>
      <c r="AP161" s="57" t="s">
        <v>49</v>
      </c>
      <c r="AQ161" s="42" t="s">
        <v>49</v>
      </c>
      <c r="AR161" s="57" t="s">
        <v>49</v>
      </c>
      <c r="AS161" s="42" t="s">
        <v>49</v>
      </c>
      <c r="AT161" s="57" t="s">
        <v>49</v>
      </c>
      <c r="AU161" s="42" t="s">
        <v>49</v>
      </c>
      <c r="AV161" s="57" t="s">
        <v>49</v>
      </c>
      <c r="AW161" s="42" t="s">
        <v>49</v>
      </c>
      <c r="AX161" s="57" t="s">
        <v>49</v>
      </c>
      <c r="AY161" s="42" t="s">
        <v>49</v>
      </c>
      <c r="AZ161" s="57" t="s">
        <v>49</v>
      </c>
      <c r="BA161" s="42" t="s">
        <v>49</v>
      </c>
      <c r="BB161" s="57" t="s">
        <v>49</v>
      </c>
      <c r="BC161" s="42" t="s">
        <v>49</v>
      </c>
      <c r="BD161" s="57" t="s">
        <v>49</v>
      </c>
      <c r="BE161" s="42" t="s">
        <v>49</v>
      </c>
      <c r="BF161" s="57" t="s">
        <v>49</v>
      </c>
      <c r="BG161" s="42" t="s">
        <v>49</v>
      </c>
      <c r="BH161" s="57" t="s">
        <v>49</v>
      </c>
      <c r="BI161" s="58"/>
    </row>
    <row r="162" spans="2:61" ht="33" customHeight="1" x14ac:dyDescent="0.2">
      <c r="B162" s="53" t="s">
        <v>348</v>
      </c>
      <c r="C162" s="54" t="s">
        <v>349</v>
      </c>
      <c r="D162" s="55" t="s">
        <v>48</v>
      </c>
      <c r="E162" s="42" t="s">
        <v>50</v>
      </c>
      <c r="F162" s="56" t="s">
        <v>60</v>
      </c>
      <c r="G162" s="42" t="s">
        <v>55</v>
      </c>
      <c r="H162" s="56" t="s">
        <v>60</v>
      </c>
      <c r="I162" s="42" t="s">
        <v>49</v>
      </c>
      <c r="J162" s="56" t="s">
        <v>49</v>
      </c>
      <c r="K162" s="42" t="s">
        <v>49</v>
      </c>
      <c r="L162" s="56" t="s">
        <v>49</v>
      </c>
      <c r="M162" s="42" t="s">
        <v>49</v>
      </c>
      <c r="N162" s="57" t="s">
        <v>49</v>
      </c>
      <c r="O162" s="42" t="s">
        <v>49</v>
      </c>
      <c r="P162" s="57" t="s">
        <v>49</v>
      </c>
      <c r="Q162" s="42" t="s">
        <v>49</v>
      </c>
      <c r="R162" s="57" t="s">
        <v>49</v>
      </c>
      <c r="S162" s="42" t="s">
        <v>49</v>
      </c>
      <c r="T162" s="57" t="s">
        <v>49</v>
      </c>
      <c r="U162" s="42" t="s">
        <v>49</v>
      </c>
      <c r="V162" s="57" t="s">
        <v>49</v>
      </c>
      <c r="W162" s="42" t="s">
        <v>49</v>
      </c>
      <c r="X162" s="57" t="s">
        <v>49</v>
      </c>
      <c r="Y162" s="42" t="s">
        <v>49</v>
      </c>
      <c r="Z162" s="57" t="s">
        <v>49</v>
      </c>
      <c r="AA162" s="42" t="s">
        <v>49</v>
      </c>
      <c r="AB162" s="57" t="s">
        <v>49</v>
      </c>
      <c r="AC162" s="42" t="s">
        <v>49</v>
      </c>
      <c r="AD162" s="57" t="s">
        <v>49</v>
      </c>
      <c r="AE162" s="42" t="s">
        <v>49</v>
      </c>
      <c r="AF162" s="57" t="s">
        <v>49</v>
      </c>
      <c r="AG162" s="42" t="s">
        <v>49</v>
      </c>
      <c r="AH162" s="57" t="s">
        <v>49</v>
      </c>
      <c r="AI162" s="42" t="s">
        <v>49</v>
      </c>
      <c r="AJ162" s="57" t="s">
        <v>49</v>
      </c>
      <c r="AK162" s="42" t="s">
        <v>49</v>
      </c>
      <c r="AL162" s="57" t="s">
        <v>49</v>
      </c>
      <c r="AM162" s="42" t="s">
        <v>49</v>
      </c>
      <c r="AN162" s="57" t="s">
        <v>49</v>
      </c>
      <c r="AO162" s="42" t="s">
        <v>49</v>
      </c>
      <c r="AP162" s="57" t="s">
        <v>49</v>
      </c>
      <c r="AQ162" s="42" t="s">
        <v>49</v>
      </c>
      <c r="AR162" s="57" t="s">
        <v>49</v>
      </c>
      <c r="AS162" s="42" t="s">
        <v>49</v>
      </c>
      <c r="AT162" s="57" t="s">
        <v>49</v>
      </c>
      <c r="AU162" s="42" t="s">
        <v>49</v>
      </c>
      <c r="AV162" s="57" t="s">
        <v>49</v>
      </c>
      <c r="AW162" s="42" t="s">
        <v>49</v>
      </c>
      <c r="AX162" s="57" t="s">
        <v>49</v>
      </c>
      <c r="AY162" s="42" t="s">
        <v>49</v>
      </c>
      <c r="AZ162" s="57" t="s">
        <v>49</v>
      </c>
      <c r="BA162" s="42" t="s">
        <v>49</v>
      </c>
      <c r="BB162" s="57" t="s">
        <v>49</v>
      </c>
      <c r="BC162" s="42" t="s">
        <v>49</v>
      </c>
      <c r="BD162" s="57" t="s">
        <v>49</v>
      </c>
      <c r="BE162" s="42" t="s">
        <v>49</v>
      </c>
      <c r="BF162" s="57" t="s">
        <v>49</v>
      </c>
      <c r="BG162" s="42" t="s">
        <v>49</v>
      </c>
      <c r="BH162" s="57" t="s">
        <v>49</v>
      </c>
      <c r="BI162" s="58"/>
    </row>
    <row r="163" spans="2:61" ht="33" customHeight="1" x14ac:dyDescent="0.2">
      <c r="B163" s="53" t="s">
        <v>350</v>
      </c>
      <c r="C163" s="54" t="s">
        <v>351</v>
      </c>
      <c r="D163" s="55" t="s">
        <v>48</v>
      </c>
      <c r="E163" s="42" t="s">
        <v>49</v>
      </c>
      <c r="F163" s="56" t="s">
        <v>49</v>
      </c>
      <c r="G163" s="42" t="s">
        <v>49</v>
      </c>
      <c r="H163" s="56" t="s">
        <v>49</v>
      </c>
      <c r="I163" s="42" t="s">
        <v>49</v>
      </c>
      <c r="J163" s="56" t="s">
        <v>49</v>
      </c>
      <c r="K163" s="42" t="s">
        <v>49</v>
      </c>
      <c r="L163" s="56" t="s">
        <v>49</v>
      </c>
      <c r="M163" s="42" t="s">
        <v>49</v>
      </c>
      <c r="N163" s="57" t="s">
        <v>49</v>
      </c>
      <c r="O163" s="42" t="s">
        <v>49</v>
      </c>
      <c r="P163" s="57" t="s">
        <v>49</v>
      </c>
      <c r="Q163" s="42" t="s">
        <v>49</v>
      </c>
      <c r="R163" s="57" t="s">
        <v>49</v>
      </c>
      <c r="S163" s="42" t="s">
        <v>55</v>
      </c>
      <c r="T163" s="57" t="s">
        <v>51</v>
      </c>
      <c r="U163" s="42" t="s">
        <v>49</v>
      </c>
      <c r="V163" s="57" t="s">
        <v>49</v>
      </c>
      <c r="W163" s="42" t="s">
        <v>49</v>
      </c>
      <c r="X163" s="57" t="s">
        <v>49</v>
      </c>
      <c r="Y163" s="42" t="s">
        <v>49</v>
      </c>
      <c r="Z163" s="57" t="s">
        <v>49</v>
      </c>
      <c r="AA163" s="42" t="s">
        <v>49</v>
      </c>
      <c r="AB163" s="57" t="s">
        <v>49</v>
      </c>
      <c r="AC163" s="42" t="s">
        <v>49</v>
      </c>
      <c r="AD163" s="57" t="s">
        <v>49</v>
      </c>
      <c r="AE163" s="42" t="s">
        <v>49</v>
      </c>
      <c r="AF163" s="57" t="s">
        <v>49</v>
      </c>
      <c r="AG163" s="42" t="s">
        <v>49</v>
      </c>
      <c r="AH163" s="57" t="s">
        <v>49</v>
      </c>
      <c r="AI163" s="42" t="s">
        <v>49</v>
      </c>
      <c r="AJ163" s="57" t="s">
        <v>49</v>
      </c>
      <c r="AK163" s="42" t="s">
        <v>49</v>
      </c>
      <c r="AL163" s="57" t="s">
        <v>49</v>
      </c>
      <c r="AM163" s="42" t="s">
        <v>49</v>
      </c>
      <c r="AN163" s="57" t="s">
        <v>49</v>
      </c>
      <c r="AO163" s="42" t="s">
        <v>49</v>
      </c>
      <c r="AP163" s="57" t="s">
        <v>49</v>
      </c>
      <c r="AQ163" s="42" t="s">
        <v>49</v>
      </c>
      <c r="AR163" s="57" t="s">
        <v>49</v>
      </c>
      <c r="AS163" s="42" t="s">
        <v>49</v>
      </c>
      <c r="AT163" s="57" t="s">
        <v>49</v>
      </c>
      <c r="AU163" s="42" t="s">
        <v>50</v>
      </c>
      <c r="AV163" s="57" t="s">
        <v>51</v>
      </c>
      <c r="AW163" s="42" t="s">
        <v>49</v>
      </c>
      <c r="AX163" s="57" t="s">
        <v>49</v>
      </c>
      <c r="AY163" s="42" t="s">
        <v>49</v>
      </c>
      <c r="AZ163" s="57" t="s">
        <v>49</v>
      </c>
      <c r="BA163" s="42" t="s">
        <v>49</v>
      </c>
      <c r="BB163" s="57" t="s">
        <v>49</v>
      </c>
      <c r="BC163" s="42" t="s">
        <v>49</v>
      </c>
      <c r="BD163" s="57" t="s">
        <v>49</v>
      </c>
      <c r="BE163" s="42" t="s">
        <v>49</v>
      </c>
      <c r="BF163" s="57" t="s">
        <v>49</v>
      </c>
      <c r="BG163" s="42" t="s">
        <v>49</v>
      </c>
      <c r="BH163" s="57" t="s">
        <v>49</v>
      </c>
      <c r="BI163" s="58"/>
    </row>
    <row r="164" spans="2:61" ht="33" customHeight="1" x14ac:dyDescent="0.2">
      <c r="B164" s="53" t="s">
        <v>352</v>
      </c>
      <c r="C164" s="54" t="s">
        <v>353</v>
      </c>
      <c r="D164" s="55" t="s">
        <v>48</v>
      </c>
      <c r="E164" s="42" t="s">
        <v>55</v>
      </c>
      <c r="F164" s="56" t="s">
        <v>51</v>
      </c>
      <c r="G164" s="42" t="s">
        <v>49</v>
      </c>
      <c r="H164" s="56" t="s">
        <v>49</v>
      </c>
      <c r="I164" s="42" t="s">
        <v>49</v>
      </c>
      <c r="J164" s="56" t="s">
        <v>49</v>
      </c>
      <c r="K164" s="42" t="s">
        <v>49</v>
      </c>
      <c r="L164" s="56" t="s">
        <v>49</v>
      </c>
      <c r="M164" s="42" t="s">
        <v>49</v>
      </c>
      <c r="N164" s="57" t="s">
        <v>49</v>
      </c>
      <c r="O164" s="42" t="s">
        <v>49</v>
      </c>
      <c r="P164" s="57" t="s">
        <v>49</v>
      </c>
      <c r="Q164" s="42" t="s">
        <v>49</v>
      </c>
      <c r="R164" s="57" t="s">
        <v>49</v>
      </c>
      <c r="S164" s="42" t="s">
        <v>49</v>
      </c>
      <c r="T164" s="57" t="s">
        <v>49</v>
      </c>
      <c r="U164" s="42" t="s">
        <v>57</v>
      </c>
      <c r="V164" s="57" t="s">
        <v>60</v>
      </c>
      <c r="W164" s="42" t="s">
        <v>49</v>
      </c>
      <c r="X164" s="57" t="s">
        <v>49</v>
      </c>
      <c r="Y164" s="42" t="s">
        <v>49</v>
      </c>
      <c r="Z164" s="57" t="s">
        <v>49</v>
      </c>
      <c r="AA164" s="42" t="s">
        <v>49</v>
      </c>
      <c r="AB164" s="57" t="s">
        <v>49</v>
      </c>
      <c r="AC164" s="42" t="s">
        <v>49</v>
      </c>
      <c r="AD164" s="57" t="s">
        <v>49</v>
      </c>
      <c r="AE164" s="42" t="s">
        <v>50</v>
      </c>
      <c r="AF164" s="57" t="s">
        <v>60</v>
      </c>
      <c r="AG164" s="42" t="s">
        <v>49</v>
      </c>
      <c r="AH164" s="57" t="s">
        <v>49</v>
      </c>
      <c r="AI164" s="42" t="s">
        <v>49</v>
      </c>
      <c r="AJ164" s="57" t="s">
        <v>49</v>
      </c>
      <c r="AK164" s="42" t="s">
        <v>49</v>
      </c>
      <c r="AL164" s="57" t="s">
        <v>49</v>
      </c>
      <c r="AM164" s="42" t="s">
        <v>49</v>
      </c>
      <c r="AN164" s="57" t="s">
        <v>49</v>
      </c>
      <c r="AO164" s="42" t="s">
        <v>49</v>
      </c>
      <c r="AP164" s="57" t="s">
        <v>49</v>
      </c>
      <c r="AQ164" s="42" t="s">
        <v>49</v>
      </c>
      <c r="AR164" s="57" t="s">
        <v>49</v>
      </c>
      <c r="AS164" s="42" t="s">
        <v>49</v>
      </c>
      <c r="AT164" s="57" t="s">
        <v>49</v>
      </c>
      <c r="AU164" s="42" t="s">
        <v>49</v>
      </c>
      <c r="AV164" s="57" t="s">
        <v>49</v>
      </c>
      <c r="AW164" s="42" t="s">
        <v>49</v>
      </c>
      <c r="AX164" s="57" t="s">
        <v>49</v>
      </c>
      <c r="AY164" s="42" t="s">
        <v>49</v>
      </c>
      <c r="AZ164" s="57" t="s">
        <v>49</v>
      </c>
      <c r="BA164" s="42" t="s">
        <v>49</v>
      </c>
      <c r="BB164" s="57" t="s">
        <v>49</v>
      </c>
      <c r="BC164" s="42" t="s">
        <v>49</v>
      </c>
      <c r="BD164" s="57" t="s">
        <v>49</v>
      </c>
      <c r="BE164" s="42" t="s">
        <v>49</v>
      </c>
      <c r="BF164" s="57" t="s">
        <v>49</v>
      </c>
      <c r="BG164" s="42" t="s">
        <v>49</v>
      </c>
      <c r="BH164" s="57" t="s">
        <v>49</v>
      </c>
      <c r="BI164" s="58"/>
    </row>
    <row r="165" spans="2:61" ht="33" customHeight="1" x14ac:dyDescent="0.2">
      <c r="B165" s="53" t="s">
        <v>354</v>
      </c>
      <c r="C165" s="54" t="s">
        <v>355</v>
      </c>
      <c r="D165" s="55" t="s">
        <v>48</v>
      </c>
      <c r="E165" s="42" t="s">
        <v>49</v>
      </c>
      <c r="F165" s="56" t="s">
        <v>49</v>
      </c>
      <c r="G165" s="42" t="s">
        <v>49</v>
      </c>
      <c r="H165" s="56" t="s">
        <v>49</v>
      </c>
      <c r="I165" s="42" t="s">
        <v>49</v>
      </c>
      <c r="J165" s="56" t="s">
        <v>49</v>
      </c>
      <c r="K165" s="42" t="s">
        <v>49</v>
      </c>
      <c r="L165" s="56" t="s">
        <v>49</v>
      </c>
      <c r="M165" s="42" t="s">
        <v>49</v>
      </c>
      <c r="N165" s="57" t="s">
        <v>49</v>
      </c>
      <c r="O165" s="42" t="s">
        <v>49</v>
      </c>
      <c r="P165" s="57" t="s">
        <v>49</v>
      </c>
      <c r="Q165" s="42" t="s">
        <v>49</v>
      </c>
      <c r="R165" s="57" t="s">
        <v>49</v>
      </c>
      <c r="S165" s="42" t="s">
        <v>50</v>
      </c>
      <c r="T165" s="57" t="s">
        <v>60</v>
      </c>
      <c r="U165" s="42" t="s">
        <v>49</v>
      </c>
      <c r="V165" s="57" t="s">
        <v>49</v>
      </c>
      <c r="W165" s="42" t="s">
        <v>49</v>
      </c>
      <c r="X165" s="57" t="s">
        <v>49</v>
      </c>
      <c r="Y165" s="42" t="s">
        <v>49</v>
      </c>
      <c r="Z165" s="57" t="s">
        <v>49</v>
      </c>
      <c r="AA165" s="42" t="s">
        <v>49</v>
      </c>
      <c r="AB165" s="57" t="s">
        <v>49</v>
      </c>
      <c r="AC165" s="42" t="s">
        <v>49</v>
      </c>
      <c r="AD165" s="57" t="s">
        <v>49</v>
      </c>
      <c r="AE165" s="42" t="s">
        <v>49</v>
      </c>
      <c r="AF165" s="57" t="s">
        <v>49</v>
      </c>
      <c r="AG165" s="42" t="s">
        <v>49</v>
      </c>
      <c r="AH165" s="57" t="s">
        <v>49</v>
      </c>
      <c r="AI165" s="42" t="s">
        <v>49</v>
      </c>
      <c r="AJ165" s="57" t="s">
        <v>49</v>
      </c>
      <c r="AK165" s="42" t="s">
        <v>49</v>
      </c>
      <c r="AL165" s="57" t="s">
        <v>49</v>
      </c>
      <c r="AM165" s="42" t="s">
        <v>49</v>
      </c>
      <c r="AN165" s="57" t="s">
        <v>49</v>
      </c>
      <c r="AO165" s="42" t="s">
        <v>49</v>
      </c>
      <c r="AP165" s="57" t="s">
        <v>49</v>
      </c>
      <c r="AQ165" s="42" t="s">
        <v>49</v>
      </c>
      <c r="AR165" s="57" t="s">
        <v>49</v>
      </c>
      <c r="AS165" s="42" t="s">
        <v>49</v>
      </c>
      <c r="AT165" s="57" t="s">
        <v>49</v>
      </c>
      <c r="AU165" s="42" t="s">
        <v>49</v>
      </c>
      <c r="AV165" s="57" t="s">
        <v>49</v>
      </c>
      <c r="AW165" s="42" t="s">
        <v>49</v>
      </c>
      <c r="AX165" s="57" t="s">
        <v>49</v>
      </c>
      <c r="AY165" s="42" t="s">
        <v>49</v>
      </c>
      <c r="AZ165" s="57" t="s">
        <v>49</v>
      </c>
      <c r="BA165" s="42" t="s">
        <v>49</v>
      </c>
      <c r="BB165" s="57" t="s">
        <v>49</v>
      </c>
      <c r="BC165" s="42" t="s">
        <v>49</v>
      </c>
      <c r="BD165" s="57" t="s">
        <v>49</v>
      </c>
      <c r="BE165" s="42" t="s">
        <v>55</v>
      </c>
      <c r="BF165" s="57" t="s">
        <v>51</v>
      </c>
      <c r="BG165" s="42" t="s">
        <v>49</v>
      </c>
      <c r="BH165" s="57" t="s">
        <v>49</v>
      </c>
      <c r="BI165" s="58"/>
    </row>
    <row r="166" spans="2:61" ht="33" customHeight="1" x14ac:dyDescent="0.2">
      <c r="B166" s="53" t="s">
        <v>356</v>
      </c>
      <c r="C166" s="54" t="s">
        <v>357</v>
      </c>
      <c r="D166" s="55" t="s">
        <v>54</v>
      </c>
      <c r="E166" s="42" t="s">
        <v>49</v>
      </c>
      <c r="F166" s="56" t="s">
        <v>49</v>
      </c>
      <c r="G166" s="42" t="s">
        <v>50</v>
      </c>
      <c r="H166" s="56" t="s">
        <v>49</v>
      </c>
      <c r="I166" s="42" t="s">
        <v>49</v>
      </c>
      <c r="J166" s="56" t="s">
        <v>49</v>
      </c>
      <c r="K166" s="42" t="s">
        <v>49</v>
      </c>
      <c r="L166" s="56" t="s">
        <v>49</v>
      </c>
      <c r="M166" s="42" t="s">
        <v>55</v>
      </c>
      <c r="N166" s="57" t="s">
        <v>56</v>
      </c>
      <c r="O166" s="42" t="s">
        <v>49</v>
      </c>
      <c r="P166" s="57" t="s">
        <v>49</v>
      </c>
      <c r="Q166" s="42" t="s">
        <v>49</v>
      </c>
      <c r="R166" s="57" t="s">
        <v>49</v>
      </c>
      <c r="S166" s="42" t="s">
        <v>49</v>
      </c>
      <c r="T166" s="57" t="s">
        <v>49</v>
      </c>
      <c r="U166" s="42" t="s">
        <v>49</v>
      </c>
      <c r="V166" s="57" t="s">
        <v>49</v>
      </c>
      <c r="W166" s="42" t="s">
        <v>49</v>
      </c>
      <c r="X166" s="57" t="s">
        <v>49</v>
      </c>
      <c r="Y166" s="42" t="s">
        <v>49</v>
      </c>
      <c r="Z166" s="57" t="s">
        <v>49</v>
      </c>
      <c r="AA166" s="42" t="s">
        <v>49</v>
      </c>
      <c r="AB166" s="57" t="s">
        <v>49</v>
      </c>
      <c r="AC166" s="42" t="s">
        <v>49</v>
      </c>
      <c r="AD166" s="57" t="s">
        <v>49</v>
      </c>
      <c r="AE166" s="42" t="s">
        <v>49</v>
      </c>
      <c r="AF166" s="57" t="s">
        <v>49</v>
      </c>
      <c r="AG166" s="42" t="s">
        <v>49</v>
      </c>
      <c r="AH166" s="57" t="s">
        <v>49</v>
      </c>
      <c r="AI166" s="42" t="s">
        <v>49</v>
      </c>
      <c r="AJ166" s="57" t="s">
        <v>49</v>
      </c>
      <c r="AK166" s="42" t="s">
        <v>49</v>
      </c>
      <c r="AL166" s="57" t="s">
        <v>49</v>
      </c>
      <c r="AM166" s="42" t="s">
        <v>49</v>
      </c>
      <c r="AN166" s="57" t="s">
        <v>49</v>
      </c>
      <c r="AO166" s="42" t="s">
        <v>49</v>
      </c>
      <c r="AP166" s="57" t="s">
        <v>49</v>
      </c>
      <c r="AQ166" s="42" t="s">
        <v>49</v>
      </c>
      <c r="AR166" s="57" t="s">
        <v>49</v>
      </c>
      <c r="AS166" s="42" t="s">
        <v>49</v>
      </c>
      <c r="AT166" s="57" t="s">
        <v>49</v>
      </c>
      <c r="AU166" s="42" t="s">
        <v>49</v>
      </c>
      <c r="AV166" s="57" t="s">
        <v>49</v>
      </c>
      <c r="AW166" s="42" t="s">
        <v>49</v>
      </c>
      <c r="AX166" s="57" t="s">
        <v>49</v>
      </c>
      <c r="AY166" s="42" t="s">
        <v>49</v>
      </c>
      <c r="AZ166" s="57" t="s">
        <v>49</v>
      </c>
      <c r="BA166" s="42" t="s">
        <v>49</v>
      </c>
      <c r="BB166" s="57" t="s">
        <v>49</v>
      </c>
      <c r="BC166" s="42" t="s">
        <v>49</v>
      </c>
      <c r="BD166" s="57" t="s">
        <v>49</v>
      </c>
      <c r="BE166" s="42" t="s">
        <v>49</v>
      </c>
      <c r="BF166" s="57" t="s">
        <v>49</v>
      </c>
      <c r="BG166" s="42" t="s">
        <v>49</v>
      </c>
      <c r="BH166" s="57" t="s">
        <v>49</v>
      </c>
      <c r="BI166" s="58"/>
    </row>
    <row r="167" spans="2:61" ht="33" customHeight="1" x14ac:dyDescent="0.2">
      <c r="B167" s="53" t="s">
        <v>358</v>
      </c>
      <c r="C167" s="54" t="s">
        <v>359</v>
      </c>
      <c r="D167" s="55" t="s">
        <v>54</v>
      </c>
      <c r="E167" s="42" t="s">
        <v>49</v>
      </c>
      <c r="F167" s="56" t="s">
        <v>49</v>
      </c>
      <c r="G167" s="42" t="s">
        <v>49</v>
      </c>
      <c r="H167" s="56" t="s">
        <v>49</v>
      </c>
      <c r="I167" s="42" t="s">
        <v>49</v>
      </c>
      <c r="J167" s="56" t="s">
        <v>49</v>
      </c>
      <c r="K167" s="42" t="s">
        <v>49</v>
      </c>
      <c r="L167" s="56" t="s">
        <v>49</v>
      </c>
      <c r="M167" s="42" t="s">
        <v>49</v>
      </c>
      <c r="N167" s="57" t="s">
        <v>49</v>
      </c>
      <c r="O167" s="42" t="s">
        <v>50</v>
      </c>
      <c r="P167" s="57" t="s">
        <v>360</v>
      </c>
      <c r="Q167" s="42" t="s">
        <v>49</v>
      </c>
      <c r="R167" s="57" t="s">
        <v>49</v>
      </c>
      <c r="S167" s="42" t="s">
        <v>49</v>
      </c>
      <c r="T167" s="57" t="s">
        <v>49</v>
      </c>
      <c r="U167" s="42" t="s">
        <v>49</v>
      </c>
      <c r="V167" s="57" t="s">
        <v>49</v>
      </c>
      <c r="W167" s="42" t="s">
        <v>49</v>
      </c>
      <c r="X167" s="57" t="s">
        <v>49</v>
      </c>
      <c r="Y167" s="42" t="s">
        <v>49</v>
      </c>
      <c r="Z167" s="57" t="s">
        <v>49</v>
      </c>
      <c r="AA167" s="42" t="s">
        <v>49</v>
      </c>
      <c r="AB167" s="57" t="s">
        <v>49</v>
      </c>
      <c r="AC167" s="42" t="s">
        <v>49</v>
      </c>
      <c r="AD167" s="57" t="s">
        <v>49</v>
      </c>
      <c r="AE167" s="42" t="s">
        <v>49</v>
      </c>
      <c r="AF167" s="57" t="s">
        <v>49</v>
      </c>
      <c r="AG167" s="42" t="s">
        <v>49</v>
      </c>
      <c r="AH167" s="57" t="s">
        <v>49</v>
      </c>
      <c r="AI167" s="42" t="s">
        <v>49</v>
      </c>
      <c r="AJ167" s="57" t="s">
        <v>49</v>
      </c>
      <c r="AK167" s="42" t="s">
        <v>49</v>
      </c>
      <c r="AL167" s="57" t="s">
        <v>49</v>
      </c>
      <c r="AM167" s="42" t="s">
        <v>49</v>
      </c>
      <c r="AN167" s="57" t="s">
        <v>49</v>
      </c>
      <c r="AO167" s="42" t="s">
        <v>49</v>
      </c>
      <c r="AP167" s="57" t="s">
        <v>49</v>
      </c>
      <c r="AQ167" s="42" t="s">
        <v>49</v>
      </c>
      <c r="AR167" s="57" t="s">
        <v>49</v>
      </c>
      <c r="AS167" s="42" t="s">
        <v>49</v>
      </c>
      <c r="AT167" s="57" t="s">
        <v>49</v>
      </c>
      <c r="AU167" s="42" t="s">
        <v>49</v>
      </c>
      <c r="AV167" s="57" t="s">
        <v>49</v>
      </c>
      <c r="AW167" s="42" t="s">
        <v>49</v>
      </c>
      <c r="AX167" s="57" t="s">
        <v>49</v>
      </c>
      <c r="AY167" s="42" t="s">
        <v>49</v>
      </c>
      <c r="AZ167" s="57" t="s">
        <v>49</v>
      </c>
      <c r="BA167" s="42" t="s">
        <v>49</v>
      </c>
      <c r="BB167" s="57" t="s">
        <v>49</v>
      </c>
      <c r="BC167" s="42" t="s">
        <v>49</v>
      </c>
      <c r="BD167" s="57" t="s">
        <v>49</v>
      </c>
      <c r="BE167" s="42" t="s">
        <v>49</v>
      </c>
      <c r="BF167" s="57" t="s">
        <v>49</v>
      </c>
      <c r="BG167" s="42" t="s">
        <v>49</v>
      </c>
      <c r="BH167" s="57" t="s">
        <v>49</v>
      </c>
      <c r="BI167" s="58"/>
    </row>
    <row r="168" spans="2:61" ht="33" customHeight="1" x14ac:dyDescent="0.2">
      <c r="B168" s="53" t="s">
        <v>361</v>
      </c>
      <c r="C168" s="54" t="s">
        <v>362</v>
      </c>
      <c r="D168" s="55" t="s">
        <v>48</v>
      </c>
      <c r="E168" s="42" t="s">
        <v>68</v>
      </c>
      <c r="F168" s="56" t="s">
        <v>51</v>
      </c>
      <c r="G168" s="42" t="s">
        <v>49</v>
      </c>
      <c r="H168" s="56" t="s">
        <v>49</v>
      </c>
      <c r="I168" s="42" t="s">
        <v>49</v>
      </c>
      <c r="J168" s="56" t="s">
        <v>49</v>
      </c>
      <c r="K168" s="42" t="s">
        <v>49</v>
      </c>
      <c r="L168" s="56" t="s">
        <v>49</v>
      </c>
      <c r="M168" s="42" t="s">
        <v>49</v>
      </c>
      <c r="N168" s="57" t="s">
        <v>49</v>
      </c>
      <c r="O168" s="42" t="s">
        <v>49</v>
      </c>
      <c r="P168" s="57" t="s">
        <v>49</v>
      </c>
      <c r="Q168" s="42" t="s">
        <v>49</v>
      </c>
      <c r="R168" s="57" t="s">
        <v>49</v>
      </c>
      <c r="S168" s="42" t="s">
        <v>49</v>
      </c>
      <c r="T168" s="57" t="s">
        <v>49</v>
      </c>
      <c r="U168" s="42" t="s">
        <v>49</v>
      </c>
      <c r="V168" s="57" t="s">
        <v>49</v>
      </c>
      <c r="W168" s="42" t="s">
        <v>49</v>
      </c>
      <c r="X168" s="57" t="s">
        <v>49</v>
      </c>
      <c r="Y168" s="42" t="s">
        <v>49</v>
      </c>
      <c r="Z168" s="57" t="s">
        <v>49</v>
      </c>
      <c r="AA168" s="42" t="s">
        <v>49</v>
      </c>
      <c r="AB168" s="57" t="s">
        <v>49</v>
      </c>
      <c r="AC168" s="42" t="s">
        <v>49</v>
      </c>
      <c r="AD168" s="57" t="s">
        <v>49</v>
      </c>
      <c r="AE168" s="42" t="s">
        <v>49</v>
      </c>
      <c r="AF168" s="57" t="s">
        <v>49</v>
      </c>
      <c r="AG168" s="42" t="s">
        <v>49</v>
      </c>
      <c r="AH168" s="57" t="s">
        <v>49</v>
      </c>
      <c r="AI168" s="42" t="s">
        <v>49</v>
      </c>
      <c r="AJ168" s="57" t="s">
        <v>49</v>
      </c>
      <c r="AK168" s="42" t="s">
        <v>49</v>
      </c>
      <c r="AL168" s="57" t="s">
        <v>49</v>
      </c>
      <c r="AM168" s="42" t="s">
        <v>49</v>
      </c>
      <c r="AN168" s="57" t="s">
        <v>49</v>
      </c>
      <c r="AO168" s="42" t="s">
        <v>49</v>
      </c>
      <c r="AP168" s="57" t="s">
        <v>49</v>
      </c>
      <c r="AQ168" s="42" t="s">
        <v>55</v>
      </c>
      <c r="AR168" s="57" t="s">
        <v>60</v>
      </c>
      <c r="AS168" s="42" t="s">
        <v>49</v>
      </c>
      <c r="AT168" s="57" t="s">
        <v>49</v>
      </c>
      <c r="AU168" s="42" t="s">
        <v>49</v>
      </c>
      <c r="AV168" s="57" t="s">
        <v>49</v>
      </c>
      <c r="AW168" s="42" t="s">
        <v>49</v>
      </c>
      <c r="AX168" s="57" t="s">
        <v>49</v>
      </c>
      <c r="AY168" s="42" t="s">
        <v>49</v>
      </c>
      <c r="AZ168" s="57" t="s">
        <v>49</v>
      </c>
      <c r="BA168" s="42" t="s">
        <v>49</v>
      </c>
      <c r="BB168" s="57" t="s">
        <v>49</v>
      </c>
      <c r="BC168" s="42" t="s">
        <v>57</v>
      </c>
      <c r="BD168" s="57" t="s">
        <v>60</v>
      </c>
      <c r="BE168" s="42" t="s">
        <v>49</v>
      </c>
      <c r="BF168" s="57" t="s">
        <v>49</v>
      </c>
      <c r="BG168" s="42" t="s">
        <v>50</v>
      </c>
      <c r="BH168" s="57" t="s">
        <v>60</v>
      </c>
      <c r="BI168" s="58"/>
    </row>
    <row r="169" spans="2:61" ht="33" customHeight="1" x14ac:dyDescent="0.2">
      <c r="B169" s="53" t="s">
        <v>363</v>
      </c>
      <c r="C169" s="54" t="s">
        <v>364</v>
      </c>
      <c r="D169" s="55" t="s">
        <v>48</v>
      </c>
      <c r="E169" s="42" t="s">
        <v>49</v>
      </c>
      <c r="F169" s="56" t="s">
        <v>49</v>
      </c>
      <c r="G169" s="42" t="s">
        <v>49</v>
      </c>
      <c r="H169" s="56" t="s">
        <v>49</v>
      </c>
      <c r="I169" s="42" t="s">
        <v>49</v>
      </c>
      <c r="J169" s="56" t="s">
        <v>49</v>
      </c>
      <c r="K169" s="42" t="s">
        <v>49</v>
      </c>
      <c r="L169" s="56" t="s">
        <v>49</v>
      </c>
      <c r="M169" s="42" t="s">
        <v>49</v>
      </c>
      <c r="N169" s="57" t="s">
        <v>49</v>
      </c>
      <c r="O169" s="42" t="s">
        <v>49</v>
      </c>
      <c r="P169" s="57" t="s">
        <v>49</v>
      </c>
      <c r="Q169" s="42" t="s">
        <v>49</v>
      </c>
      <c r="R169" s="57" t="s">
        <v>49</v>
      </c>
      <c r="S169" s="42" t="s">
        <v>55</v>
      </c>
      <c r="T169" s="57" t="s">
        <v>60</v>
      </c>
      <c r="U169" s="42" t="s">
        <v>49</v>
      </c>
      <c r="V169" s="57" t="s">
        <v>49</v>
      </c>
      <c r="W169" s="42" t="s">
        <v>49</v>
      </c>
      <c r="X169" s="57" t="s">
        <v>49</v>
      </c>
      <c r="Y169" s="42" t="s">
        <v>49</v>
      </c>
      <c r="Z169" s="57" t="s">
        <v>49</v>
      </c>
      <c r="AA169" s="42" t="s">
        <v>49</v>
      </c>
      <c r="AB169" s="57" t="s">
        <v>49</v>
      </c>
      <c r="AC169" s="42" t="s">
        <v>49</v>
      </c>
      <c r="AD169" s="57" t="s">
        <v>49</v>
      </c>
      <c r="AE169" s="42" t="s">
        <v>49</v>
      </c>
      <c r="AF169" s="57" t="s">
        <v>49</v>
      </c>
      <c r="AG169" s="42" t="s">
        <v>49</v>
      </c>
      <c r="AH169" s="57" t="s">
        <v>49</v>
      </c>
      <c r="AI169" s="42" t="s">
        <v>49</v>
      </c>
      <c r="AJ169" s="57" t="s">
        <v>49</v>
      </c>
      <c r="AK169" s="42" t="s">
        <v>49</v>
      </c>
      <c r="AL169" s="57" t="s">
        <v>49</v>
      </c>
      <c r="AM169" s="42" t="s">
        <v>49</v>
      </c>
      <c r="AN169" s="57" t="s">
        <v>49</v>
      </c>
      <c r="AO169" s="42" t="s">
        <v>49</v>
      </c>
      <c r="AP169" s="57" t="s">
        <v>49</v>
      </c>
      <c r="AQ169" s="42" t="s">
        <v>50</v>
      </c>
      <c r="AR169" s="57" t="s">
        <v>60</v>
      </c>
      <c r="AS169" s="42" t="s">
        <v>49</v>
      </c>
      <c r="AT169" s="57" t="s">
        <v>49</v>
      </c>
      <c r="AU169" s="42" t="s">
        <v>65</v>
      </c>
      <c r="AV169" s="57" t="s">
        <v>60</v>
      </c>
      <c r="AW169" s="42" t="s">
        <v>49</v>
      </c>
      <c r="AX169" s="57" t="s">
        <v>49</v>
      </c>
      <c r="AY169" s="42" t="s">
        <v>49</v>
      </c>
      <c r="AZ169" s="57" t="s">
        <v>49</v>
      </c>
      <c r="BA169" s="42" t="s">
        <v>49</v>
      </c>
      <c r="BB169" s="57" t="s">
        <v>49</v>
      </c>
      <c r="BC169" s="42" t="s">
        <v>57</v>
      </c>
      <c r="BD169" s="57" t="s">
        <v>60</v>
      </c>
      <c r="BE169" s="42" t="s">
        <v>49</v>
      </c>
      <c r="BF169" s="57" t="s">
        <v>49</v>
      </c>
      <c r="BG169" s="42" t="s">
        <v>49</v>
      </c>
      <c r="BH169" s="57" t="s">
        <v>49</v>
      </c>
      <c r="BI169" s="58"/>
    </row>
    <row r="170" spans="2:61" ht="33" customHeight="1" x14ac:dyDescent="0.2">
      <c r="B170" s="53" t="s">
        <v>365</v>
      </c>
      <c r="C170" s="54" t="s">
        <v>366</v>
      </c>
      <c r="D170" s="55" t="s">
        <v>48</v>
      </c>
      <c r="E170" s="42" t="s">
        <v>49</v>
      </c>
      <c r="F170" s="56" t="s">
        <v>49</v>
      </c>
      <c r="G170" s="42" t="s">
        <v>49</v>
      </c>
      <c r="H170" s="56" t="s">
        <v>49</v>
      </c>
      <c r="I170" s="42" t="s">
        <v>49</v>
      </c>
      <c r="J170" s="56" t="s">
        <v>49</v>
      </c>
      <c r="K170" s="42" t="s">
        <v>49</v>
      </c>
      <c r="L170" s="56" t="s">
        <v>49</v>
      </c>
      <c r="M170" s="42" t="s">
        <v>49</v>
      </c>
      <c r="N170" s="57" t="s">
        <v>49</v>
      </c>
      <c r="O170" s="42" t="s">
        <v>49</v>
      </c>
      <c r="P170" s="57" t="s">
        <v>49</v>
      </c>
      <c r="Q170" s="42" t="s">
        <v>49</v>
      </c>
      <c r="R170" s="57" t="s">
        <v>49</v>
      </c>
      <c r="S170" s="42" t="s">
        <v>49</v>
      </c>
      <c r="T170" s="57" t="s">
        <v>49</v>
      </c>
      <c r="U170" s="42" t="s">
        <v>49</v>
      </c>
      <c r="V170" s="57" t="s">
        <v>49</v>
      </c>
      <c r="W170" s="42" t="s">
        <v>49</v>
      </c>
      <c r="X170" s="57" t="s">
        <v>49</v>
      </c>
      <c r="Y170" s="42" t="s">
        <v>50</v>
      </c>
      <c r="Z170" s="57" t="s">
        <v>60</v>
      </c>
      <c r="AA170" s="42" t="s">
        <v>49</v>
      </c>
      <c r="AB170" s="57" t="s">
        <v>49</v>
      </c>
      <c r="AC170" s="42" t="s">
        <v>49</v>
      </c>
      <c r="AD170" s="57" t="s">
        <v>49</v>
      </c>
      <c r="AE170" s="42" t="s">
        <v>49</v>
      </c>
      <c r="AF170" s="57" t="s">
        <v>49</v>
      </c>
      <c r="AG170" s="42" t="s">
        <v>49</v>
      </c>
      <c r="AH170" s="57" t="s">
        <v>49</v>
      </c>
      <c r="AI170" s="42" t="s">
        <v>49</v>
      </c>
      <c r="AJ170" s="57" t="s">
        <v>49</v>
      </c>
      <c r="AK170" s="42" t="s">
        <v>49</v>
      </c>
      <c r="AL170" s="57" t="s">
        <v>49</v>
      </c>
      <c r="AM170" s="42" t="s">
        <v>49</v>
      </c>
      <c r="AN170" s="57" t="s">
        <v>49</v>
      </c>
      <c r="AO170" s="42" t="s">
        <v>49</v>
      </c>
      <c r="AP170" s="57" t="s">
        <v>49</v>
      </c>
      <c r="AQ170" s="42" t="s">
        <v>55</v>
      </c>
      <c r="AR170" s="57" t="s">
        <v>60</v>
      </c>
      <c r="AS170" s="42" t="s">
        <v>49</v>
      </c>
      <c r="AT170" s="57" t="s">
        <v>49</v>
      </c>
      <c r="AU170" s="42" t="s">
        <v>49</v>
      </c>
      <c r="AV170" s="57" t="s">
        <v>49</v>
      </c>
      <c r="AW170" s="42" t="s">
        <v>49</v>
      </c>
      <c r="AX170" s="57" t="s">
        <v>49</v>
      </c>
      <c r="AY170" s="42" t="s">
        <v>49</v>
      </c>
      <c r="AZ170" s="57" t="s">
        <v>49</v>
      </c>
      <c r="BA170" s="42" t="s">
        <v>49</v>
      </c>
      <c r="BB170" s="57" t="s">
        <v>49</v>
      </c>
      <c r="BC170" s="42" t="s">
        <v>49</v>
      </c>
      <c r="BD170" s="57" t="s">
        <v>49</v>
      </c>
      <c r="BE170" s="42" t="s">
        <v>49</v>
      </c>
      <c r="BF170" s="57" t="s">
        <v>49</v>
      </c>
      <c r="BG170" s="42" t="s">
        <v>49</v>
      </c>
      <c r="BH170" s="57" t="s">
        <v>49</v>
      </c>
      <c r="BI170" s="58"/>
    </row>
    <row r="171" spans="2:61" ht="33" customHeight="1" x14ac:dyDescent="0.2">
      <c r="B171" s="53" t="s">
        <v>367</v>
      </c>
      <c r="C171" s="54" t="s">
        <v>368</v>
      </c>
      <c r="D171" s="55" t="s">
        <v>48</v>
      </c>
      <c r="E171" s="42" t="s">
        <v>55</v>
      </c>
      <c r="F171" s="56" t="s">
        <v>51</v>
      </c>
      <c r="G171" s="42" t="s">
        <v>49</v>
      </c>
      <c r="H171" s="56" t="s">
        <v>49</v>
      </c>
      <c r="I171" s="42" t="s">
        <v>49</v>
      </c>
      <c r="J171" s="56" t="s">
        <v>49</v>
      </c>
      <c r="K171" s="42" t="s">
        <v>49</v>
      </c>
      <c r="L171" s="56" t="s">
        <v>49</v>
      </c>
      <c r="M171" s="42" t="s">
        <v>50</v>
      </c>
      <c r="N171" s="57" t="s">
        <v>60</v>
      </c>
      <c r="O171" s="42" t="s">
        <v>49</v>
      </c>
      <c r="P171" s="57" t="s">
        <v>49</v>
      </c>
      <c r="Q171" s="42" t="s">
        <v>49</v>
      </c>
      <c r="R171" s="57" t="s">
        <v>49</v>
      </c>
      <c r="S171" s="42" t="s">
        <v>49</v>
      </c>
      <c r="T171" s="57" t="s">
        <v>49</v>
      </c>
      <c r="U171" s="42" t="s">
        <v>49</v>
      </c>
      <c r="V171" s="57" t="s">
        <v>49</v>
      </c>
      <c r="W171" s="42" t="s">
        <v>49</v>
      </c>
      <c r="X171" s="57" t="s">
        <v>49</v>
      </c>
      <c r="Y171" s="42" t="s">
        <v>49</v>
      </c>
      <c r="Z171" s="57" t="s">
        <v>49</v>
      </c>
      <c r="AA171" s="42" t="s">
        <v>49</v>
      </c>
      <c r="AB171" s="57" t="s">
        <v>49</v>
      </c>
      <c r="AC171" s="42" t="s">
        <v>49</v>
      </c>
      <c r="AD171" s="57" t="s">
        <v>49</v>
      </c>
      <c r="AE171" s="42" t="s">
        <v>49</v>
      </c>
      <c r="AF171" s="57" t="s">
        <v>49</v>
      </c>
      <c r="AG171" s="42" t="s">
        <v>49</v>
      </c>
      <c r="AH171" s="57" t="s">
        <v>49</v>
      </c>
      <c r="AI171" s="42" t="s">
        <v>49</v>
      </c>
      <c r="AJ171" s="57" t="s">
        <v>49</v>
      </c>
      <c r="AK171" s="42" t="s">
        <v>49</v>
      </c>
      <c r="AL171" s="57" t="s">
        <v>49</v>
      </c>
      <c r="AM171" s="42" t="s">
        <v>49</v>
      </c>
      <c r="AN171" s="57" t="s">
        <v>49</v>
      </c>
      <c r="AO171" s="42" t="s">
        <v>49</v>
      </c>
      <c r="AP171" s="57" t="s">
        <v>49</v>
      </c>
      <c r="AQ171" s="42" t="s">
        <v>49</v>
      </c>
      <c r="AR171" s="57" t="s">
        <v>49</v>
      </c>
      <c r="AS171" s="42" t="s">
        <v>49</v>
      </c>
      <c r="AT171" s="57" t="s">
        <v>49</v>
      </c>
      <c r="AU171" s="42" t="s">
        <v>49</v>
      </c>
      <c r="AV171" s="57" t="s">
        <v>49</v>
      </c>
      <c r="AW171" s="42" t="s">
        <v>49</v>
      </c>
      <c r="AX171" s="57" t="s">
        <v>49</v>
      </c>
      <c r="AY171" s="42" t="s">
        <v>57</v>
      </c>
      <c r="AZ171" s="57" t="s">
        <v>51</v>
      </c>
      <c r="BA171" s="42" t="s">
        <v>49</v>
      </c>
      <c r="BB171" s="57" t="s">
        <v>49</v>
      </c>
      <c r="BC171" s="42" t="s">
        <v>49</v>
      </c>
      <c r="BD171" s="57" t="s">
        <v>49</v>
      </c>
      <c r="BE171" s="42" t="s">
        <v>49</v>
      </c>
      <c r="BF171" s="57" t="s">
        <v>49</v>
      </c>
      <c r="BG171" s="42" t="s">
        <v>49</v>
      </c>
      <c r="BH171" s="57" t="s">
        <v>49</v>
      </c>
      <c r="BI171" s="58"/>
    </row>
    <row r="172" spans="2:61" ht="33" customHeight="1" x14ac:dyDescent="0.2">
      <c r="B172" s="53" t="s">
        <v>369</v>
      </c>
      <c r="C172" s="54" t="s">
        <v>370</v>
      </c>
      <c r="D172" s="55" t="s">
        <v>48</v>
      </c>
      <c r="E172" s="42" t="s">
        <v>50</v>
      </c>
      <c r="F172" s="56" t="s">
        <v>60</v>
      </c>
      <c r="G172" s="42" t="s">
        <v>49</v>
      </c>
      <c r="H172" s="56" t="s">
        <v>49</v>
      </c>
      <c r="I172" s="42" t="s">
        <v>49</v>
      </c>
      <c r="J172" s="56" t="s">
        <v>49</v>
      </c>
      <c r="K172" s="42" t="s">
        <v>49</v>
      </c>
      <c r="L172" s="56" t="s">
        <v>49</v>
      </c>
      <c r="M172" s="42" t="s">
        <v>57</v>
      </c>
      <c r="N172" s="57" t="s">
        <v>60</v>
      </c>
      <c r="O172" s="42" t="s">
        <v>49</v>
      </c>
      <c r="P172" s="57" t="s">
        <v>49</v>
      </c>
      <c r="Q172" s="42" t="s">
        <v>49</v>
      </c>
      <c r="R172" s="57" t="s">
        <v>49</v>
      </c>
      <c r="S172" s="42" t="s">
        <v>49</v>
      </c>
      <c r="T172" s="57" t="s">
        <v>49</v>
      </c>
      <c r="U172" s="42" t="s">
        <v>49</v>
      </c>
      <c r="V172" s="57" t="s">
        <v>49</v>
      </c>
      <c r="W172" s="42" t="s">
        <v>49</v>
      </c>
      <c r="X172" s="57" t="s">
        <v>49</v>
      </c>
      <c r="Y172" s="42" t="s">
        <v>49</v>
      </c>
      <c r="Z172" s="57" t="s">
        <v>49</v>
      </c>
      <c r="AA172" s="42" t="s">
        <v>49</v>
      </c>
      <c r="AB172" s="57" t="s">
        <v>49</v>
      </c>
      <c r="AC172" s="42" t="s">
        <v>49</v>
      </c>
      <c r="AD172" s="57" t="s">
        <v>49</v>
      </c>
      <c r="AE172" s="42" t="s">
        <v>49</v>
      </c>
      <c r="AF172" s="57" t="s">
        <v>49</v>
      </c>
      <c r="AG172" s="42" t="s">
        <v>49</v>
      </c>
      <c r="AH172" s="57" t="s">
        <v>49</v>
      </c>
      <c r="AI172" s="42" t="s">
        <v>49</v>
      </c>
      <c r="AJ172" s="57" t="s">
        <v>49</v>
      </c>
      <c r="AK172" s="42" t="s">
        <v>49</v>
      </c>
      <c r="AL172" s="57" t="s">
        <v>49</v>
      </c>
      <c r="AM172" s="42" t="s">
        <v>49</v>
      </c>
      <c r="AN172" s="57" t="s">
        <v>49</v>
      </c>
      <c r="AO172" s="42" t="s">
        <v>49</v>
      </c>
      <c r="AP172" s="57" t="s">
        <v>49</v>
      </c>
      <c r="AQ172" s="42" t="s">
        <v>49</v>
      </c>
      <c r="AR172" s="57" t="s">
        <v>49</v>
      </c>
      <c r="AS172" s="42" t="s">
        <v>49</v>
      </c>
      <c r="AT172" s="57" t="s">
        <v>49</v>
      </c>
      <c r="AU172" s="42" t="s">
        <v>49</v>
      </c>
      <c r="AV172" s="57" t="s">
        <v>49</v>
      </c>
      <c r="AW172" s="42" t="s">
        <v>49</v>
      </c>
      <c r="AX172" s="57" t="s">
        <v>49</v>
      </c>
      <c r="AY172" s="42" t="s">
        <v>49</v>
      </c>
      <c r="AZ172" s="57" t="s">
        <v>49</v>
      </c>
      <c r="BA172" s="42" t="s">
        <v>49</v>
      </c>
      <c r="BB172" s="57" t="s">
        <v>49</v>
      </c>
      <c r="BC172" s="42" t="s">
        <v>55</v>
      </c>
      <c r="BD172" s="57" t="s">
        <v>60</v>
      </c>
      <c r="BE172" s="42" t="s">
        <v>49</v>
      </c>
      <c r="BF172" s="57" t="s">
        <v>49</v>
      </c>
      <c r="BG172" s="42" t="s">
        <v>49</v>
      </c>
      <c r="BH172" s="57" t="s">
        <v>49</v>
      </c>
      <c r="BI172" s="58"/>
    </row>
    <row r="173" spans="2:61" ht="33" customHeight="1" x14ac:dyDescent="0.2">
      <c r="B173" s="53" t="s">
        <v>371</v>
      </c>
      <c r="C173" s="54" t="s">
        <v>372</v>
      </c>
      <c r="D173" s="55" t="s">
        <v>48</v>
      </c>
      <c r="E173" s="42" t="s">
        <v>49</v>
      </c>
      <c r="F173" s="56" t="s">
        <v>49</v>
      </c>
      <c r="G173" s="42" t="s">
        <v>49</v>
      </c>
      <c r="H173" s="56" t="s">
        <v>49</v>
      </c>
      <c r="I173" s="42" t="s">
        <v>49</v>
      </c>
      <c r="J173" s="56" t="s">
        <v>49</v>
      </c>
      <c r="K173" s="42" t="s">
        <v>49</v>
      </c>
      <c r="L173" s="56" t="s">
        <v>49</v>
      </c>
      <c r="M173" s="42" t="s">
        <v>49</v>
      </c>
      <c r="N173" s="57" t="s">
        <v>49</v>
      </c>
      <c r="O173" s="42" t="s">
        <v>49</v>
      </c>
      <c r="P173" s="57" t="s">
        <v>49</v>
      </c>
      <c r="Q173" s="42" t="s">
        <v>49</v>
      </c>
      <c r="R173" s="57" t="s">
        <v>49</v>
      </c>
      <c r="S173" s="42" t="s">
        <v>55</v>
      </c>
      <c r="T173" s="57" t="s">
        <v>60</v>
      </c>
      <c r="U173" s="42" t="s">
        <v>49</v>
      </c>
      <c r="V173" s="57" t="s">
        <v>49</v>
      </c>
      <c r="W173" s="42" t="s">
        <v>49</v>
      </c>
      <c r="X173" s="57" t="s">
        <v>49</v>
      </c>
      <c r="Y173" s="42" t="s">
        <v>49</v>
      </c>
      <c r="Z173" s="57" t="s">
        <v>49</v>
      </c>
      <c r="AA173" s="42" t="s">
        <v>49</v>
      </c>
      <c r="AB173" s="57" t="s">
        <v>49</v>
      </c>
      <c r="AC173" s="42" t="s">
        <v>49</v>
      </c>
      <c r="AD173" s="57" t="s">
        <v>49</v>
      </c>
      <c r="AE173" s="42" t="s">
        <v>49</v>
      </c>
      <c r="AF173" s="57" t="s">
        <v>49</v>
      </c>
      <c r="AG173" s="42" t="s">
        <v>49</v>
      </c>
      <c r="AH173" s="57" t="s">
        <v>49</v>
      </c>
      <c r="AI173" s="42" t="s">
        <v>49</v>
      </c>
      <c r="AJ173" s="57" t="s">
        <v>49</v>
      </c>
      <c r="AK173" s="42" t="s">
        <v>49</v>
      </c>
      <c r="AL173" s="57" t="s">
        <v>49</v>
      </c>
      <c r="AM173" s="42" t="s">
        <v>49</v>
      </c>
      <c r="AN173" s="57" t="s">
        <v>49</v>
      </c>
      <c r="AO173" s="42" t="s">
        <v>49</v>
      </c>
      <c r="AP173" s="57" t="s">
        <v>49</v>
      </c>
      <c r="AQ173" s="42" t="s">
        <v>49</v>
      </c>
      <c r="AR173" s="57" t="s">
        <v>49</v>
      </c>
      <c r="AS173" s="42" t="s">
        <v>49</v>
      </c>
      <c r="AT173" s="57" t="s">
        <v>49</v>
      </c>
      <c r="AU173" s="42" t="s">
        <v>50</v>
      </c>
      <c r="AV173" s="57" t="s">
        <v>60</v>
      </c>
      <c r="AW173" s="42" t="s">
        <v>49</v>
      </c>
      <c r="AX173" s="57" t="s">
        <v>49</v>
      </c>
      <c r="AY173" s="42" t="s">
        <v>49</v>
      </c>
      <c r="AZ173" s="57" t="s">
        <v>49</v>
      </c>
      <c r="BA173" s="42" t="s">
        <v>49</v>
      </c>
      <c r="BB173" s="57" t="s">
        <v>49</v>
      </c>
      <c r="BC173" s="42" t="s">
        <v>49</v>
      </c>
      <c r="BD173" s="57" t="s">
        <v>49</v>
      </c>
      <c r="BE173" s="42" t="s">
        <v>49</v>
      </c>
      <c r="BF173" s="57" t="s">
        <v>49</v>
      </c>
      <c r="BG173" s="42" t="s">
        <v>49</v>
      </c>
      <c r="BH173" s="57" t="s">
        <v>49</v>
      </c>
      <c r="BI173" s="58"/>
    </row>
    <row r="174" spans="2:61" ht="33" customHeight="1" x14ac:dyDescent="0.2">
      <c r="B174" s="53" t="s">
        <v>373</v>
      </c>
      <c r="C174" s="54" t="s">
        <v>374</v>
      </c>
      <c r="D174" s="55" t="s">
        <v>48</v>
      </c>
      <c r="E174" s="42" t="s">
        <v>49</v>
      </c>
      <c r="F174" s="56" t="s">
        <v>49</v>
      </c>
      <c r="G174" s="42" t="s">
        <v>49</v>
      </c>
      <c r="H174" s="56" t="s">
        <v>49</v>
      </c>
      <c r="I174" s="42" t="s">
        <v>49</v>
      </c>
      <c r="J174" s="56" t="s">
        <v>49</v>
      </c>
      <c r="K174" s="42" t="s">
        <v>49</v>
      </c>
      <c r="L174" s="56" t="s">
        <v>49</v>
      </c>
      <c r="M174" s="42" t="s">
        <v>49</v>
      </c>
      <c r="N174" s="57" t="s">
        <v>49</v>
      </c>
      <c r="O174" s="42" t="s">
        <v>49</v>
      </c>
      <c r="P174" s="57" t="s">
        <v>49</v>
      </c>
      <c r="Q174" s="42" t="s">
        <v>49</v>
      </c>
      <c r="R174" s="57" t="s">
        <v>49</v>
      </c>
      <c r="S174" s="42" t="s">
        <v>49</v>
      </c>
      <c r="T174" s="57" t="s">
        <v>49</v>
      </c>
      <c r="U174" s="42" t="s">
        <v>49</v>
      </c>
      <c r="V174" s="57" t="s">
        <v>49</v>
      </c>
      <c r="W174" s="42" t="s">
        <v>49</v>
      </c>
      <c r="X174" s="57" t="s">
        <v>49</v>
      </c>
      <c r="Y174" s="42" t="s">
        <v>50</v>
      </c>
      <c r="Z174" s="57" t="s">
        <v>60</v>
      </c>
      <c r="AA174" s="42" t="s">
        <v>49</v>
      </c>
      <c r="AB174" s="57" t="s">
        <v>49</v>
      </c>
      <c r="AC174" s="42" t="s">
        <v>49</v>
      </c>
      <c r="AD174" s="57" t="s">
        <v>49</v>
      </c>
      <c r="AE174" s="42" t="s">
        <v>49</v>
      </c>
      <c r="AF174" s="57" t="s">
        <v>49</v>
      </c>
      <c r="AG174" s="42" t="s">
        <v>49</v>
      </c>
      <c r="AH174" s="57" t="s">
        <v>49</v>
      </c>
      <c r="AI174" s="42" t="s">
        <v>49</v>
      </c>
      <c r="AJ174" s="57" t="s">
        <v>49</v>
      </c>
      <c r="AK174" s="42" t="s">
        <v>49</v>
      </c>
      <c r="AL174" s="57" t="s">
        <v>49</v>
      </c>
      <c r="AM174" s="42" t="s">
        <v>49</v>
      </c>
      <c r="AN174" s="57" t="s">
        <v>49</v>
      </c>
      <c r="AO174" s="42" t="s">
        <v>49</v>
      </c>
      <c r="AP174" s="57" t="s">
        <v>49</v>
      </c>
      <c r="AQ174" s="42" t="s">
        <v>49</v>
      </c>
      <c r="AR174" s="57" t="s">
        <v>49</v>
      </c>
      <c r="AS174" s="42" t="s">
        <v>49</v>
      </c>
      <c r="AT174" s="57" t="s">
        <v>49</v>
      </c>
      <c r="AU174" s="42" t="s">
        <v>49</v>
      </c>
      <c r="AV174" s="57" t="s">
        <v>49</v>
      </c>
      <c r="AW174" s="42" t="s">
        <v>49</v>
      </c>
      <c r="AX174" s="57" t="s">
        <v>49</v>
      </c>
      <c r="AY174" s="42" t="s">
        <v>49</v>
      </c>
      <c r="AZ174" s="57" t="s">
        <v>49</v>
      </c>
      <c r="BA174" s="42" t="s">
        <v>49</v>
      </c>
      <c r="BB174" s="57" t="s">
        <v>49</v>
      </c>
      <c r="BC174" s="42" t="s">
        <v>55</v>
      </c>
      <c r="BD174" s="57" t="s">
        <v>60</v>
      </c>
      <c r="BE174" s="42" t="s">
        <v>49</v>
      </c>
      <c r="BF174" s="57" t="s">
        <v>49</v>
      </c>
      <c r="BG174" s="42" t="s">
        <v>49</v>
      </c>
      <c r="BH174" s="57" t="s">
        <v>49</v>
      </c>
      <c r="BI174" s="58"/>
    </row>
    <row r="175" spans="2:61" ht="33" customHeight="1" x14ac:dyDescent="0.2">
      <c r="B175" s="53" t="s">
        <v>375</v>
      </c>
      <c r="C175" s="54" t="s">
        <v>376</v>
      </c>
      <c r="D175" s="55" t="s">
        <v>48</v>
      </c>
      <c r="E175" s="42" t="s">
        <v>49</v>
      </c>
      <c r="F175" s="56" t="s">
        <v>49</v>
      </c>
      <c r="G175" s="42" t="s">
        <v>49</v>
      </c>
      <c r="H175" s="56" t="s">
        <v>49</v>
      </c>
      <c r="I175" s="42" t="s">
        <v>49</v>
      </c>
      <c r="J175" s="56" t="s">
        <v>49</v>
      </c>
      <c r="K175" s="42" t="s">
        <v>49</v>
      </c>
      <c r="L175" s="56" t="s">
        <v>49</v>
      </c>
      <c r="M175" s="42" t="s">
        <v>49</v>
      </c>
      <c r="N175" s="57" t="s">
        <v>49</v>
      </c>
      <c r="O175" s="42" t="s">
        <v>49</v>
      </c>
      <c r="P175" s="57" t="s">
        <v>49</v>
      </c>
      <c r="Q175" s="42" t="s">
        <v>49</v>
      </c>
      <c r="R175" s="57" t="s">
        <v>49</v>
      </c>
      <c r="S175" s="42" t="s">
        <v>50</v>
      </c>
      <c r="T175" s="57" t="s">
        <v>60</v>
      </c>
      <c r="U175" s="42" t="s">
        <v>49</v>
      </c>
      <c r="V175" s="57" t="s">
        <v>49</v>
      </c>
      <c r="W175" s="42" t="s">
        <v>49</v>
      </c>
      <c r="X175" s="57" t="s">
        <v>49</v>
      </c>
      <c r="Y175" s="42" t="s">
        <v>49</v>
      </c>
      <c r="Z175" s="57" t="s">
        <v>49</v>
      </c>
      <c r="AA175" s="42" t="s">
        <v>49</v>
      </c>
      <c r="AB175" s="57" t="s">
        <v>49</v>
      </c>
      <c r="AC175" s="42" t="s">
        <v>49</v>
      </c>
      <c r="AD175" s="57" t="s">
        <v>49</v>
      </c>
      <c r="AE175" s="42" t="s">
        <v>49</v>
      </c>
      <c r="AF175" s="57" t="s">
        <v>49</v>
      </c>
      <c r="AG175" s="42" t="s">
        <v>49</v>
      </c>
      <c r="AH175" s="57" t="s">
        <v>49</v>
      </c>
      <c r="AI175" s="42" t="s">
        <v>49</v>
      </c>
      <c r="AJ175" s="57" t="s">
        <v>49</v>
      </c>
      <c r="AK175" s="42" t="s">
        <v>49</v>
      </c>
      <c r="AL175" s="57" t="s">
        <v>49</v>
      </c>
      <c r="AM175" s="42" t="s">
        <v>49</v>
      </c>
      <c r="AN175" s="57" t="s">
        <v>49</v>
      </c>
      <c r="AO175" s="42" t="s">
        <v>49</v>
      </c>
      <c r="AP175" s="57" t="s">
        <v>49</v>
      </c>
      <c r="AQ175" s="42" t="s">
        <v>49</v>
      </c>
      <c r="AR175" s="57" t="s">
        <v>49</v>
      </c>
      <c r="AS175" s="42" t="s">
        <v>49</v>
      </c>
      <c r="AT175" s="57" t="s">
        <v>49</v>
      </c>
      <c r="AU175" s="42" t="s">
        <v>55</v>
      </c>
      <c r="AV175" s="57" t="s">
        <v>60</v>
      </c>
      <c r="AW175" s="42" t="s">
        <v>49</v>
      </c>
      <c r="AX175" s="57" t="s">
        <v>49</v>
      </c>
      <c r="AY175" s="42" t="s">
        <v>49</v>
      </c>
      <c r="AZ175" s="57" t="s">
        <v>49</v>
      </c>
      <c r="BA175" s="42" t="s">
        <v>49</v>
      </c>
      <c r="BB175" s="57" t="s">
        <v>49</v>
      </c>
      <c r="BC175" s="42" t="s">
        <v>49</v>
      </c>
      <c r="BD175" s="57" t="s">
        <v>49</v>
      </c>
      <c r="BE175" s="42" t="s">
        <v>49</v>
      </c>
      <c r="BF175" s="57" t="s">
        <v>49</v>
      </c>
      <c r="BG175" s="42" t="s">
        <v>49</v>
      </c>
      <c r="BH175" s="57" t="s">
        <v>49</v>
      </c>
      <c r="BI175" s="58"/>
    </row>
    <row r="176" spans="2:61" ht="33" customHeight="1" x14ac:dyDescent="0.2">
      <c r="B176" s="53" t="s">
        <v>377</v>
      </c>
      <c r="C176" s="54" t="s">
        <v>378</v>
      </c>
      <c r="D176" s="55" t="s">
        <v>48</v>
      </c>
      <c r="E176" s="42" t="s">
        <v>49</v>
      </c>
      <c r="F176" s="56" t="s">
        <v>49</v>
      </c>
      <c r="G176" s="42" t="s">
        <v>49</v>
      </c>
      <c r="H176" s="56" t="s">
        <v>49</v>
      </c>
      <c r="I176" s="42" t="s">
        <v>49</v>
      </c>
      <c r="J176" s="56" t="s">
        <v>49</v>
      </c>
      <c r="K176" s="42" t="s">
        <v>49</v>
      </c>
      <c r="L176" s="56" t="s">
        <v>49</v>
      </c>
      <c r="M176" s="42" t="s">
        <v>49</v>
      </c>
      <c r="N176" s="57" t="s">
        <v>49</v>
      </c>
      <c r="O176" s="42" t="s">
        <v>49</v>
      </c>
      <c r="P176" s="57" t="s">
        <v>49</v>
      </c>
      <c r="Q176" s="42" t="s">
        <v>49</v>
      </c>
      <c r="R176" s="57" t="s">
        <v>49</v>
      </c>
      <c r="S176" s="42" t="s">
        <v>49</v>
      </c>
      <c r="T176" s="57" t="s">
        <v>49</v>
      </c>
      <c r="U176" s="42" t="s">
        <v>50</v>
      </c>
      <c r="V176" s="57" t="s">
        <v>60</v>
      </c>
      <c r="W176" s="42" t="s">
        <v>49</v>
      </c>
      <c r="X176" s="57" t="s">
        <v>49</v>
      </c>
      <c r="Y176" s="42" t="s">
        <v>49</v>
      </c>
      <c r="Z176" s="57" t="s">
        <v>49</v>
      </c>
      <c r="AA176" s="42" t="s">
        <v>49</v>
      </c>
      <c r="AB176" s="57" t="s">
        <v>49</v>
      </c>
      <c r="AC176" s="42" t="s">
        <v>49</v>
      </c>
      <c r="AD176" s="57" t="s">
        <v>49</v>
      </c>
      <c r="AE176" s="42" t="s">
        <v>49</v>
      </c>
      <c r="AF176" s="57" t="s">
        <v>49</v>
      </c>
      <c r="AG176" s="42" t="s">
        <v>49</v>
      </c>
      <c r="AH176" s="57" t="s">
        <v>49</v>
      </c>
      <c r="AI176" s="42" t="s">
        <v>49</v>
      </c>
      <c r="AJ176" s="57" t="s">
        <v>49</v>
      </c>
      <c r="AK176" s="42" t="s">
        <v>49</v>
      </c>
      <c r="AL176" s="57" t="s">
        <v>49</v>
      </c>
      <c r="AM176" s="42" t="s">
        <v>49</v>
      </c>
      <c r="AN176" s="57" t="s">
        <v>49</v>
      </c>
      <c r="AO176" s="42" t="s">
        <v>49</v>
      </c>
      <c r="AP176" s="57" t="s">
        <v>49</v>
      </c>
      <c r="AQ176" s="42" t="s">
        <v>57</v>
      </c>
      <c r="AR176" s="57" t="s">
        <v>60</v>
      </c>
      <c r="AS176" s="42" t="s">
        <v>49</v>
      </c>
      <c r="AT176" s="57" t="s">
        <v>49</v>
      </c>
      <c r="AU176" s="42" t="s">
        <v>49</v>
      </c>
      <c r="AV176" s="57" t="s">
        <v>49</v>
      </c>
      <c r="AW176" s="42" t="s">
        <v>49</v>
      </c>
      <c r="AX176" s="57" t="s">
        <v>49</v>
      </c>
      <c r="AY176" s="42" t="s">
        <v>49</v>
      </c>
      <c r="AZ176" s="57" t="s">
        <v>49</v>
      </c>
      <c r="BA176" s="42" t="s">
        <v>49</v>
      </c>
      <c r="BB176" s="57" t="s">
        <v>49</v>
      </c>
      <c r="BC176" s="42" t="s">
        <v>49</v>
      </c>
      <c r="BD176" s="57" t="s">
        <v>49</v>
      </c>
      <c r="BE176" s="42" t="s">
        <v>55</v>
      </c>
      <c r="BF176" s="57" t="s">
        <v>60</v>
      </c>
      <c r="BG176" s="42" t="s">
        <v>49</v>
      </c>
      <c r="BH176" s="57" t="s">
        <v>49</v>
      </c>
      <c r="BI176" s="58"/>
    </row>
    <row r="177" spans="2:61" ht="33" customHeight="1" x14ac:dyDescent="0.2">
      <c r="B177" s="53" t="s">
        <v>379</v>
      </c>
      <c r="C177" s="54" t="s">
        <v>380</v>
      </c>
      <c r="D177" s="55" t="s">
        <v>48</v>
      </c>
      <c r="E177" s="42" t="s">
        <v>57</v>
      </c>
      <c r="F177" s="56" t="s">
        <v>56</v>
      </c>
      <c r="G177" s="42" t="s">
        <v>49</v>
      </c>
      <c r="H177" s="56" t="s">
        <v>49</v>
      </c>
      <c r="I177" s="42" t="s">
        <v>49</v>
      </c>
      <c r="J177" s="56" t="s">
        <v>49</v>
      </c>
      <c r="K177" s="42" t="s">
        <v>49</v>
      </c>
      <c r="L177" s="56" t="s">
        <v>49</v>
      </c>
      <c r="M177" s="42" t="s">
        <v>49</v>
      </c>
      <c r="N177" s="57" t="s">
        <v>49</v>
      </c>
      <c r="O177" s="42" t="s">
        <v>49</v>
      </c>
      <c r="P177" s="57" t="s">
        <v>49</v>
      </c>
      <c r="Q177" s="42" t="s">
        <v>49</v>
      </c>
      <c r="R177" s="57" t="s">
        <v>49</v>
      </c>
      <c r="S177" s="42" t="s">
        <v>50</v>
      </c>
      <c r="T177" s="57" t="s">
        <v>60</v>
      </c>
      <c r="U177" s="42" t="s">
        <v>49</v>
      </c>
      <c r="V177" s="57" t="s">
        <v>49</v>
      </c>
      <c r="W177" s="42" t="s">
        <v>49</v>
      </c>
      <c r="X177" s="57" t="s">
        <v>49</v>
      </c>
      <c r="Y177" s="42" t="s">
        <v>49</v>
      </c>
      <c r="Z177" s="57" t="s">
        <v>49</v>
      </c>
      <c r="AA177" s="42" t="s">
        <v>49</v>
      </c>
      <c r="AB177" s="57" t="s">
        <v>49</v>
      </c>
      <c r="AC177" s="42" t="s">
        <v>49</v>
      </c>
      <c r="AD177" s="57" t="s">
        <v>49</v>
      </c>
      <c r="AE177" s="42" t="s">
        <v>49</v>
      </c>
      <c r="AF177" s="57" t="s">
        <v>49</v>
      </c>
      <c r="AG177" s="42" t="s">
        <v>49</v>
      </c>
      <c r="AH177" s="57" t="s">
        <v>49</v>
      </c>
      <c r="AI177" s="42" t="s">
        <v>49</v>
      </c>
      <c r="AJ177" s="57" t="s">
        <v>49</v>
      </c>
      <c r="AK177" s="42" t="s">
        <v>49</v>
      </c>
      <c r="AL177" s="57" t="s">
        <v>49</v>
      </c>
      <c r="AM177" s="42" t="s">
        <v>49</v>
      </c>
      <c r="AN177" s="57" t="s">
        <v>49</v>
      </c>
      <c r="AO177" s="42" t="s">
        <v>49</v>
      </c>
      <c r="AP177" s="57" t="s">
        <v>49</v>
      </c>
      <c r="AQ177" s="42" t="s">
        <v>49</v>
      </c>
      <c r="AR177" s="57" t="s">
        <v>49</v>
      </c>
      <c r="AS177" s="42" t="s">
        <v>49</v>
      </c>
      <c r="AT177" s="57" t="s">
        <v>49</v>
      </c>
      <c r="AU177" s="42" t="s">
        <v>55</v>
      </c>
      <c r="AV177" s="57" t="s">
        <v>60</v>
      </c>
      <c r="AW177" s="42" t="s">
        <v>49</v>
      </c>
      <c r="AX177" s="57" t="s">
        <v>49</v>
      </c>
      <c r="AY177" s="42" t="s">
        <v>49</v>
      </c>
      <c r="AZ177" s="57" t="s">
        <v>49</v>
      </c>
      <c r="BA177" s="42" t="s">
        <v>49</v>
      </c>
      <c r="BB177" s="57" t="s">
        <v>49</v>
      </c>
      <c r="BC177" s="42" t="s">
        <v>49</v>
      </c>
      <c r="BD177" s="57" t="s">
        <v>49</v>
      </c>
      <c r="BE177" s="42" t="s">
        <v>49</v>
      </c>
      <c r="BF177" s="57" t="s">
        <v>49</v>
      </c>
      <c r="BG177" s="42" t="s">
        <v>49</v>
      </c>
      <c r="BH177" s="57" t="s">
        <v>49</v>
      </c>
      <c r="BI177" s="58"/>
    </row>
    <row r="178" spans="2:61" ht="33" customHeight="1" x14ac:dyDescent="0.2">
      <c r="B178" s="53" t="s">
        <v>381</v>
      </c>
      <c r="C178" s="54" t="s">
        <v>382</v>
      </c>
      <c r="D178" s="55" t="s">
        <v>48</v>
      </c>
      <c r="E178" s="42" t="s">
        <v>50</v>
      </c>
      <c r="F178" s="56" t="s">
        <v>60</v>
      </c>
      <c r="G178" s="42" t="s">
        <v>49</v>
      </c>
      <c r="H178" s="56" t="s">
        <v>49</v>
      </c>
      <c r="I178" s="42" t="s">
        <v>49</v>
      </c>
      <c r="J178" s="56" t="s">
        <v>49</v>
      </c>
      <c r="K178" s="42" t="s">
        <v>49</v>
      </c>
      <c r="L178" s="56" t="s">
        <v>49</v>
      </c>
      <c r="M178" s="42" t="s">
        <v>57</v>
      </c>
      <c r="N178" s="57" t="s">
        <v>60</v>
      </c>
      <c r="O178" s="42" t="s">
        <v>49</v>
      </c>
      <c r="P178" s="57" t="s">
        <v>49</v>
      </c>
      <c r="Q178" s="42" t="s">
        <v>49</v>
      </c>
      <c r="R178" s="57" t="s">
        <v>49</v>
      </c>
      <c r="S178" s="42" t="s">
        <v>49</v>
      </c>
      <c r="T178" s="57" t="s">
        <v>49</v>
      </c>
      <c r="U178" s="42" t="s">
        <v>49</v>
      </c>
      <c r="V178" s="57" t="s">
        <v>49</v>
      </c>
      <c r="W178" s="42" t="s">
        <v>49</v>
      </c>
      <c r="X178" s="57" t="s">
        <v>49</v>
      </c>
      <c r="Y178" s="42" t="s">
        <v>49</v>
      </c>
      <c r="Z178" s="57" t="s">
        <v>49</v>
      </c>
      <c r="AA178" s="42" t="s">
        <v>49</v>
      </c>
      <c r="AB178" s="57" t="s">
        <v>49</v>
      </c>
      <c r="AC178" s="42" t="s">
        <v>55</v>
      </c>
      <c r="AD178" s="57" t="s">
        <v>60</v>
      </c>
      <c r="AE178" s="42" t="s">
        <v>49</v>
      </c>
      <c r="AF178" s="57" t="s">
        <v>49</v>
      </c>
      <c r="AG178" s="42" t="s">
        <v>49</v>
      </c>
      <c r="AH178" s="57" t="s">
        <v>49</v>
      </c>
      <c r="AI178" s="42" t="s">
        <v>49</v>
      </c>
      <c r="AJ178" s="57" t="s">
        <v>49</v>
      </c>
      <c r="AK178" s="42" t="s">
        <v>49</v>
      </c>
      <c r="AL178" s="57" t="s">
        <v>49</v>
      </c>
      <c r="AM178" s="42" t="s">
        <v>49</v>
      </c>
      <c r="AN178" s="57" t="s">
        <v>49</v>
      </c>
      <c r="AO178" s="42" t="s">
        <v>49</v>
      </c>
      <c r="AP178" s="57" t="s">
        <v>49</v>
      </c>
      <c r="AQ178" s="42" t="s">
        <v>49</v>
      </c>
      <c r="AR178" s="57" t="s">
        <v>49</v>
      </c>
      <c r="AS178" s="42" t="s">
        <v>49</v>
      </c>
      <c r="AT178" s="57" t="s">
        <v>49</v>
      </c>
      <c r="AU178" s="42" t="s">
        <v>49</v>
      </c>
      <c r="AV178" s="57" t="s">
        <v>49</v>
      </c>
      <c r="AW178" s="42" t="s">
        <v>49</v>
      </c>
      <c r="AX178" s="57" t="s">
        <v>49</v>
      </c>
      <c r="AY178" s="42" t="s">
        <v>49</v>
      </c>
      <c r="AZ178" s="57" t="s">
        <v>49</v>
      </c>
      <c r="BA178" s="42" t="s">
        <v>49</v>
      </c>
      <c r="BB178" s="57" t="s">
        <v>49</v>
      </c>
      <c r="BC178" s="42" t="s">
        <v>65</v>
      </c>
      <c r="BD178" s="57" t="s">
        <v>60</v>
      </c>
      <c r="BE178" s="42" t="s">
        <v>49</v>
      </c>
      <c r="BF178" s="57" t="s">
        <v>49</v>
      </c>
      <c r="BG178" s="42" t="s">
        <v>49</v>
      </c>
      <c r="BH178" s="57" t="s">
        <v>49</v>
      </c>
      <c r="BI178" s="58"/>
    </row>
    <row r="179" spans="2:61" ht="33" customHeight="1" x14ac:dyDescent="0.2">
      <c r="B179" s="53" t="s">
        <v>383</v>
      </c>
      <c r="C179" s="54" t="s">
        <v>384</v>
      </c>
      <c r="D179" s="55" t="s">
        <v>48</v>
      </c>
      <c r="E179" s="42" t="s">
        <v>49</v>
      </c>
      <c r="F179" s="56" t="s">
        <v>49</v>
      </c>
      <c r="G179" s="42" t="s">
        <v>49</v>
      </c>
      <c r="H179" s="56" t="s">
        <v>49</v>
      </c>
      <c r="I179" s="42" t="s">
        <v>49</v>
      </c>
      <c r="J179" s="56" t="s">
        <v>49</v>
      </c>
      <c r="K179" s="42" t="s">
        <v>49</v>
      </c>
      <c r="L179" s="56" t="s">
        <v>49</v>
      </c>
      <c r="M179" s="42" t="s">
        <v>49</v>
      </c>
      <c r="N179" s="57" t="s">
        <v>49</v>
      </c>
      <c r="O179" s="42" t="s">
        <v>49</v>
      </c>
      <c r="P179" s="57" t="s">
        <v>49</v>
      </c>
      <c r="Q179" s="42" t="s">
        <v>49</v>
      </c>
      <c r="R179" s="57" t="s">
        <v>49</v>
      </c>
      <c r="S179" s="42" t="s">
        <v>49</v>
      </c>
      <c r="T179" s="57" t="s">
        <v>49</v>
      </c>
      <c r="U179" s="42" t="s">
        <v>49</v>
      </c>
      <c r="V179" s="57" t="s">
        <v>49</v>
      </c>
      <c r="W179" s="42" t="s">
        <v>49</v>
      </c>
      <c r="X179" s="57" t="s">
        <v>49</v>
      </c>
      <c r="Y179" s="42" t="s">
        <v>49</v>
      </c>
      <c r="Z179" s="57" t="s">
        <v>49</v>
      </c>
      <c r="AA179" s="42" t="s">
        <v>49</v>
      </c>
      <c r="AB179" s="57" t="s">
        <v>49</v>
      </c>
      <c r="AC179" s="42" t="s">
        <v>50</v>
      </c>
      <c r="AD179" s="57" t="s">
        <v>60</v>
      </c>
      <c r="AE179" s="42" t="s">
        <v>49</v>
      </c>
      <c r="AF179" s="57" t="s">
        <v>49</v>
      </c>
      <c r="AG179" s="42" t="s">
        <v>49</v>
      </c>
      <c r="AH179" s="57" t="s">
        <v>49</v>
      </c>
      <c r="AI179" s="42" t="s">
        <v>49</v>
      </c>
      <c r="AJ179" s="57" t="s">
        <v>49</v>
      </c>
      <c r="AK179" s="42" t="s">
        <v>49</v>
      </c>
      <c r="AL179" s="57" t="s">
        <v>49</v>
      </c>
      <c r="AM179" s="42" t="s">
        <v>49</v>
      </c>
      <c r="AN179" s="57" t="s">
        <v>49</v>
      </c>
      <c r="AO179" s="42" t="s">
        <v>49</v>
      </c>
      <c r="AP179" s="57" t="s">
        <v>49</v>
      </c>
      <c r="AQ179" s="42" t="s">
        <v>49</v>
      </c>
      <c r="AR179" s="57" t="s">
        <v>49</v>
      </c>
      <c r="AS179" s="42" t="s">
        <v>49</v>
      </c>
      <c r="AT179" s="57" t="s">
        <v>49</v>
      </c>
      <c r="AU179" s="42" t="s">
        <v>49</v>
      </c>
      <c r="AV179" s="57" t="s">
        <v>49</v>
      </c>
      <c r="AW179" s="42" t="s">
        <v>49</v>
      </c>
      <c r="AX179" s="57" t="s">
        <v>49</v>
      </c>
      <c r="AY179" s="42" t="s">
        <v>49</v>
      </c>
      <c r="AZ179" s="57" t="s">
        <v>49</v>
      </c>
      <c r="BA179" s="42" t="s">
        <v>49</v>
      </c>
      <c r="BB179" s="57" t="s">
        <v>49</v>
      </c>
      <c r="BC179" s="42" t="s">
        <v>49</v>
      </c>
      <c r="BD179" s="57" t="s">
        <v>49</v>
      </c>
      <c r="BE179" s="42" t="s">
        <v>49</v>
      </c>
      <c r="BF179" s="57" t="s">
        <v>49</v>
      </c>
      <c r="BG179" s="42" t="s">
        <v>49</v>
      </c>
      <c r="BH179" s="57" t="s">
        <v>49</v>
      </c>
      <c r="BI179" s="58"/>
    </row>
    <row r="180" spans="2:61" ht="33" customHeight="1" x14ac:dyDescent="0.2">
      <c r="B180" s="53" t="s">
        <v>385</v>
      </c>
      <c r="C180" s="54" t="s">
        <v>386</v>
      </c>
      <c r="D180" s="55" t="s">
        <v>54</v>
      </c>
      <c r="E180" s="42" t="s">
        <v>50</v>
      </c>
      <c r="F180" s="56" t="s">
        <v>56</v>
      </c>
      <c r="G180" s="42" t="s">
        <v>49</v>
      </c>
      <c r="H180" s="56" t="s">
        <v>49</v>
      </c>
      <c r="I180" s="42" t="s">
        <v>49</v>
      </c>
      <c r="J180" s="56" t="s">
        <v>49</v>
      </c>
      <c r="K180" s="42" t="s">
        <v>49</v>
      </c>
      <c r="L180" s="56" t="s">
        <v>49</v>
      </c>
      <c r="M180" s="42" t="s">
        <v>55</v>
      </c>
      <c r="N180" s="57" t="s">
        <v>60</v>
      </c>
      <c r="O180" s="42" t="s">
        <v>49</v>
      </c>
      <c r="P180" s="57" t="s">
        <v>49</v>
      </c>
      <c r="Q180" s="42" t="s">
        <v>49</v>
      </c>
      <c r="R180" s="57" t="s">
        <v>49</v>
      </c>
      <c r="S180" s="42" t="s">
        <v>49</v>
      </c>
      <c r="T180" s="57" t="s">
        <v>49</v>
      </c>
      <c r="U180" s="42" t="s">
        <v>49</v>
      </c>
      <c r="V180" s="57" t="s">
        <v>49</v>
      </c>
      <c r="W180" s="42" t="s">
        <v>49</v>
      </c>
      <c r="X180" s="57" t="s">
        <v>49</v>
      </c>
      <c r="Y180" s="42" t="s">
        <v>49</v>
      </c>
      <c r="Z180" s="57" t="s">
        <v>49</v>
      </c>
      <c r="AA180" s="42" t="s">
        <v>49</v>
      </c>
      <c r="AB180" s="57" t="s">
        <v>49</v>
      </c>
      <c r="AC180" s="42" t="s">
        <v>65</v>
      </c>
      <c r="AD180" s="57" t="s">
        <v>51</v>
      </c>
      <c r="AE180" s="42" t="s">
        <v>49</v>
      </c>
      <c r="AF180" s="57" t="s">
        <v>49</v>
      </c>
      <c r="AG180" s="42" t="s">
        <v>49</v>
      </c>
      <c r="AH180" s="57" t="s">
        <v>49</v>
      </c>
      <c r="AI180" s="42" t="s">
        <v>49</v>
      </c>
      <c r="AJ180" s="57" t="s">
        <v>49</v>
      </c>
      <c r="AK180" s="42" t="s">
        <v>49</v>
      </c>
      <c r="AL180" s="57" t="s">
        <v>49</v>
      </c>
      <c r="AM180" s="42" t="s">
        <v>49</v>
      </c>
      <c r="AN180" s="57" t="s">
        <v>49</v>
      </c>
      <c r="AO180" s="42" t="s">
        <v>49</v>
      </c>
      <c r="AP180" s="57" t="s">
        <v>49</v>
      </c>
      <c r="AQ180" s="42" t="s">
        <v>49</v>
      </c>
      <c r="AR180" s="57" t="s">
        <v>49</v>
      </c>
      <c r="AS180" s="42" t="s">
        <v>49</v>
      </c>
      <c r="AT180" s="57" t="s">
        <v>49</v>
      </c>
      <c r="AU180" s="42" t="s">
        <v>49</v>
      </c>
      <c r="AV180" s="57" t="s">
        <v>49</v>
      </c>
      <c r="AW180" s="42" t="s">
        <v>49</v>
      </c>
      <c r="AX180" s="57" t="s">
        <v>49</v>
      </c>
      <c r="AY180" s="42" t="s">
        <v>49</v>
      </c>
      <c r="AZ180" s="57" t="s">
        <v>49</v>
      </c>
      <c r="BA180" s="42" t="s">
        <v>49</v>
      </c>
      <c r="BB180" s="57" t="s">
        <v>49</v>
      </c>
      <c r="BC180" s="42" t="s">
        <v>49</v>
      </c>
      <c r="BD180" s="57" t="s">
        <v>49</v>
      </c>
      <c r="BE180" s="42" t="s">
        <v>49</v>
      </c>
      <c r="BF180" s="57" t="s">
        <v>49</v>
      </c>
      <c r="BG180" s="42" t="s">
        <v>49</v>
      </c>
      <c r="BH180" s="57" t="s">
        <v>49</v>
      </c>
      <c r="BI180" s="58"/>
    </row>
    <row r="181" spans="2:61" ht="33" customHeight="1" x14ac:dyDescent="0.2">
      <c r="B181" s="53" t="s">
        <v>387</v>
      </c>
      <c r="C181" s="54" t="s">
        <v>388</v>
      </c>
      <c r="D181" s="55" t="s">
        <v>48</v>
      </c>
      <c r="E181" s="42" t="s">
        <v>49</v>
      </c>
      <c r="F181" s="56" t="s">
        <v>49</v>
      </c>
      <c r="G181" s="42" t="s">
        <v>49</v>
      </c>
      <c r="H181" s="56" t="s">
        <v>49</v>
      </c>
      <c r="I181" s="42" t="s">
        <v>49</v>
      </c>
      <c r="J181" s="56" t="s">
        <v>49</v>
      </c>
      <c r="K181" s="42" t="s">
        <v>49</v>
      </c>
      <c r="L181" s="56" t="s">
        <v>49</v>
      </c>
      <c r="M181" s="42" t="s">
        <v>49</v>
      </c>
      <c r="N181" s="57" t="s">
        <v>49</v>
      </c>
      <c r="O181" s="42" t="s">
        <v>49</v>
      </c>
      <c r="P181" s="57" t="s">
        <v>49</v>
      </c>
      <c r="Q181" s="42" t="s">
        <v>49</v>
      </c>
      <c r="R181" s="57" t="s">
        <v>49</v>
      </c>
      <c r="S181" s="42" t="s">
        <v>65</v>
      </c>
      <c r="T181" s="57" t="s">
        <v>51</v>
      </c>
      <c r="U181" s="42" t="s">
        <v>57</v>
      </c>
      <c r="V181" s="57" t="s">
        <v>60</v>
      </c>
      <c r="W181" s="42" t="s">
        <v>49</v>
      </c>
      <c r="X181" s="57" t="s">
        <v>49</v>
      </c>
      <c r="Y181" s="42" t="s">
        <v>49</v>
      </c>
      <c r="Z181" s="57" t="s">
        <v>49</v>
      </c>
      <c r="AA181" s="42" t="s">
        <v>49</v>
      </c>
      <c r="AB181" s="57" t="s">
        <v>49</v>
      </c>
      <c r="AC181" s="42" t="s">
        <v>49</v>
      </c>
      <c r="AD181" s="57" t="s">
        <v>49</v>
      </c>
      <c r="AE181" s="42" t="s">
        <v>49</v>
      </c>
      <c r="AF181" s="57" t="s">
        <v>49</v>
      </c>
      <c r="AG181" s="42" t="s">
        <v>49</v>
      </c>
      <c r="AH181" s="57" t="s">
        <v>49</v>
      </c>
      <c r="AI181" s="42" t="s">
        <v>49</v>
      </c>
      <c r="AJ181" s="57" t="s">
        <v>49</v>
      </c>
      <c r="AK181" s="42" t="s">
        <v>49</v>
      </c>
      <c r="AL181" s="57" t="s">
        <v>49</v>
      </c>
      <c r="AM181" s="42" t="s">
        <v>49</v>
      </c>
      <c r="AN181" s="57" t="s">
        <v>49</v>
      </c>
      <c r="AO181" s="42" t="s">
        <v>49</v>
      </c>
      <c r="AP181" s="57" t="s">
        <v>49</v>
      </c>
      <c r="AQ181" s="42" t="s">
        <v>50</v>
      </c>
      <c r="AR181" s="57" t="s">
        <v>60</v>
      </c>
      <c r="AS181" s="42" t="s">
        <v>49</v>
      </c>
      <c r="AT181" s="57" t="s">
        <v>49</v>
      </c>
      <c r="AU181" s="42" t="s">
        <v>49</v>
      </c>
      <c r="AV181" s="57" t="s">
        <v>49</v>
      </c>
      <c r="AW181" s="42" t="s">
        <v>49</v>
      </c>
      <c r="AX181" s="57" t="s">
        <v>49</v>
      </c>
      <c r="AY181" s="42" t="s">
        <v>49</v>
      </c>
      <c r="AZ181" s="57" t="s">
        <v>49</v>
      </c>
      <c r="BA181" s="42" t="s">
        <v>49</v>
      </c>
      <c r="BB181" s="57" t="s">
        <v>49</v>
      </c>
      <c r="BC181" s="42" t="s">
        <v>55</v>
      </c>
      <c r="BD181" s="57" t="s">
        <v>60</v>
      </c>
      <c r="BE181" s="42" t="s">
        <v>49</v>
      </c>
      <c r="BF181" s="57" t="s">
        <v>49</v>
      </c>
      <c r="BG181" s="42" t="s">
        <v>68</v>
      </c>
      <c r="BH181" s="57" t="s">
        <v>51</v>
      </c>
      <c r="BI181" s="58"/>
    </row>
    <row r="182" spans="2:61" ht="33" customHeight="1" x14ac:dyDescent="0.2">
      <c r="B182" s="53" t="s">
        <v>389</v>
      </c>
      <c r="C182" s="54" t="s">
        <v>390</v>
      </c>
      <c r="D182" s="55" t="s">
        <v>48</v>
      </c>
      <c r="E182" s="42" t="s">
        <v>49</v>
      </c>
      <c r="F182" s="56" t="s">
        <v>49</v>
      </c>
      <c r="G182" s="42" t="s">
        <v>49</v>
      </c>
      <c r="H182" s="56" t="s">
        <v>49</v>
      </c>
      <c r="I182" s="42" t="s">
        <v>49</v>
      </c>
      <c r="J182" s="56" t="s">
        <v>49</v>
      </c>
      <c r="K182" s="42" t="s">
        <v>49</v>
      </c>
      <c r="L182" s="56" t="s">
        <v>49</v>
      </c>
      <c r="M182" s="42" t="s">
        <v>49</v>
      </c>
      <c r="N182" s="57" t="s">
        <v>49</v>
      </c>
      <c r="O182" s="42" t="s">
        <v>49</v>
      </c>
      <c r="P182" s="57" t="s">
        <v>49</v>
      </c>
      <c r="Q182" s="42" t="s">
        <v>49</v>
      </c>
      <c r="R182" s="57" t="s">
        <v>49</v>
      </c>
      <c r="S182" s="42" t="s">
        <v>50</v>
      </c>
      <c r="T182" s="57" t="s">
        <v>60</v>
      </c>
      <c r="U182" s="42" t="s">
        <v>55</v>
      </c>
      <c r="V182" s="57" t="s">
        <v>60</v>
      </c>
      <c r="W182" s="42" t="s">
        <v>49</v>
      </c>
      <c r="X182" s="57" t="s">
        <v>49</v>
      </c>
      <c r="Y182" s="42" t="s">
        <v>49</v>
      </c>
      <c r="Z182" s="57" t="s">
        <v>49</v>
      </c>
      <c r="AA182" s="42" t="s">
        <v>49</v>
      </c>
      <c r="AB182" s="57" t="s">
        <v>49</v>
      </c>
      <c r="AC182" s="42" t="s">
        <v>49</v>
      </c>
      <c r="AD182" s="57" t="s">
        <v>49</v>
      </c>
      <c r="AE182" s="42" t="s">
        <v>49</v>
      </c>
      <c r="AF182" s="57" t="s">
        <v>49</v>
      </c>
      <c r="AG182" s="42" t="s">
        <v>49</v>
      </c>
      <c r="AH182" s="57" t="s">
        <v>49</v>
      </c>
      <c r="AI182" s="42" t="s">
        <v>49</v>
      </c>
      <c r="AJ182" s="57" t="s">
        <v>49</v>
      </c>
      <c r="AK182" s="42" t="s">
        <v>49</v>
      </c>
      <c r="AL182" s="57" t="s">
        <v>49</v>
      </c>
      <c r="AM182" s="42" t="s">
        <v>49</v>
      </c>
      <c r="AN182" s="57" t="s">
        <v>49</v>
      </c>
      <c r="AO182" s="42" t="s">
        <v>49</v>
      </c>
      <c r="AP182" s="57" t="s">
        <v>49</v>
      </c>
      <c r="AQ182" s="42" t="s">
        <v>49</v>
      </c>
      <c r="AR182" s="57" t="s">
        <v>49</v>
      </c>
      <c r="AS182" s="42" t="s">
        <v>49</v>
      </c>
      <c r="AT182" s="57" t="s">
        <v>49</v>
      </c>
      <c r="AU182" s="42" t="s">
        <v>57</v>
      </c>
      <c r="AV182" s="57" t="s">
        <v>60</v>
      </c>
      <c r="AW182" s="42" t="s">
        <v>49</v>
      </c>
      <c r="AX182" s="57" t="s">
        <v>49</v>
      </c>
      <c r="AY182" s="42" t="s">
        <v>49</v>
      </c>
      <c r="AZ182" s="57" t="s">
        <v>49</v>
      </c>
      <c r="BA182" s="42" t="s">
        <v>49</v>
      </c>
      <c r="BB182" s="57" t="s">
        <v>49</v>
      </c>
      <c r="BC182" s="42" t="s">
        <v>49</v>
      </c>
      <c r="BD182" s="57" t="s">
        <v>49</v>
      </c>
      <c r="BE182" s="42" t="s">
        <v>49</v>
      </c>
      <c r="BF182" s="57" t="s">
        <v>49</v>
      </c>
      <c r="BG182" s="42" t="s">
        <v>49</v>
      </c>
      <c r="BH182" s="57" t="s">
        <v>49</v>
      </c>
      <c r="BI182" s="58"/>
    </row>
    <row r="183" spans="2:61" ht="33" customHeight="1" x14ac:dyDescent="0.2">
      <c r="B183" s="53" t="s">
        <v>391</v>
      </c>
      <c r="C183" s="54" t="s">
        <v>392</v>
      </c>
      <c r="D183" s="55" t="s">
        <v>48</v>
      </c>
      <c r="E183" s="42" t="s">
        <v>65</v>
      </c>
      <c r="F183" s="56" t="s">
        <v>56</v>
      </c>
      <c r="G183" s="42" t="s">
        <v>68</v>
      </c>
      <c r="H183" s="56" t="s">
        <v>56</v>
      </c>
      <c r="I183" s="42" t="s">
        <v>49</v>
      </c>
      <c r="J183" s="56" t="s">
        <v>49</v>
      </c>
      <c r="K183" s="42" t="s">
        <v>49</v>
      </c>
      <c r="L183" s="56" t="s">
        <v>49</v>
      </c>
      <c r="M183" s="42" t="s">
        <v>55</v>
      </c>
      <c r="N183" s="57" t="s">
        <v>51</v>
      </c>
      <c r="O183" s="42" t="s">
        <v>49</v>
      </c>
      <c r="P183" s="57" t="s">
        <v>49</v>
      </c>
      <c r="Q183" s="42" t="s">
        <v>49</v>
      </c>
      <c r="R183" s="57" t="s">
        <v>49</v>
      </c>
      <c r="S183" s="42" t="s">
        <v>49</v>
      </c>
      <c r="T183" s="57" t="s">
        <v>49</v>
      </c>
      <c r="U183" s="42" t="s">
        <v>49</v>
      </c>
      <c r="V183" s="57" t="s">
        <v>49</v>
      </c>
      <c r="W183" s="42" t="s">
        <v>49</v>
      </c>
      <c r="X183" s="57" t="s">
        <v>49</v>
      </c>
      <c r="Y183" s="42" t="s">
        <v>49</v>
      </c>
      <c r="Z183" s="57" t="s">
        <v>49</v>
      </c>
      <c r="AA183" s="42" t="s">
        <v>49</v>
      </c>
      <c r="AB183" s="57" t="s">
        <v>49</v>
      </c>
      <c r="AC183" s="42" t="s">
        <v>50</v>
      </c>
      <c r="AD183" s="57" t="s">
        <v>51</v>
      </c>
      <c r="AE183" s="42" t="s">
        <v>49</v>
      </c>
      <c r="AF183" s="57" t="s">
        <v>49</v>
      </c>
      <c r="AG183" s="42" t="s">
        <v>49</v>
      </c>
      <c r="AH183" s="57" t="s">
        <v>49</v>
      </c>
      <c r="AI183" s="42" t="s">
        <v>49</v>
      </c>
      <c r="AJ183" s="57" t="s">
        <v>49</v>
      </c>
      <c r="AK183" s="42" t="s">
        <v>57</v>
      </c>
      <c r="AL183" s="57" t="s">
        <v>51</v>
      </c>
      <c r="AM183" s="42" t="s">
        <v>49</v>
      </c>
      <c r="AN183" s="57" t="s">
        <v>49</v>
      </c>
      <c r="AO183" s="42" t="s">
        <v>49</v>
      </c>
      <c r="AP183" s="57" t="s">
        <v>49</v>
      </c>
      <c r="AQ183" s="42" t="s">
        <v>49</v>
      </c>
      <c r="AR183" s="57" t="s">
        <v>49</v>
      </c>
      <c r="AS183" s="42" t="s">
        <v>49</v>
      </c>
      <c r="AT183" s="57" t="s">
        <v>49</v>
      </c>
      <c r="AU183" s="42" t="s">
        <v>49</v>
      </c>
      <c r="AV183" s="57" t="s">
        <v>49</v>
      </c>
      <c r="AW183" s="42" t="s">
        <v>49</v>
      </c>
      <c r="AX183" s="57" t="s">
        <v>49</v>
      </c>
      <c r="AY183" s="42" t="s">
        <v>49</v>
      </c>
      <c r="AZ183" s="57" t="s">
        <v>49</v>
      </c>
      <c r="BA183" s="42" t="s">
        <v>49</v>
      </c>
      <c r="BB183" s="57" t="s">
        <v>49</v>
      </c>
      <c r="BC183" s="42" t="s">
        <v>49</v>
      </c>
      <c r="BD183" s="57" t="s">
        <v>49</v>
      </c>
      <c r="BE183" s="42" t="s">
        <v>49</v>
      </c>
      <c r="BF183" s="57" t="s">
        <v>49</v>
      </c>
      <c r="BG183" s="42" t="s">
        <v>49</v>
      </c>
      <c r="BH183" s="57" t="s">
        <v>49</v>
      </c>
      <c r="BI183" s="58"/>
    </row>
    <row r="184" spans="2:61" ht="33" customHeight="1" x14ac:dyDescent="0.2">
      <c r="B184" s="53" t="s">
        <v>393</v>
      </c>
      <c r="C184" s="54" t="s">
        <v>394</v>
      </c>
      <c r="D184" s="55" t="s">
        <v>48</v>
      </c>
      <c r="E184" s="42" t="s">
        <v>49</v>
      </c>
      <c r="F184" s="56" t="s">
        <v>49</v>
      </c>
      <c r="G184" s="42" t="s">
        <v>49</v>
      </c>
      <c r="H184" s="56" t="s">
        <v>49</v>
      </c>
      <c r="I184" s="42" t="s">
        <v>49</v>
      </c>
      <c r="J184" s="56" t="s">
        <v>49</v>
      </c>
      <c r="K184" s="42" t="s">
        <v>49</v>
      </c>
      <c r="L184" s="56" t="s">
        <v>49</v>
      </c>
      <c r="M184" s="42" t="s">
        <v>49</v>
      </c>
      <c r="N184" s="57" t="s">
        <v>49</v>
      </c>
      <c r="O184" s="42" t="s">
        <v>49</v>
      </c>
      <c r="P184" s="57" t="s">
        <v>49</v>
      </c>
      <c r="Q184" s="42" t="s">
        <v>49</v>
      </c>
      <c r="R184" s="57" t="s">
        <v>49</v>
      </c>
      <c r="S184" s="42" t="s">
        <v>55</v>
      </c>
      <c r="T184" s="57" t="s">
        <v>60</v>
      </c>
      <c r="U184" s="42" t="s">
        <v>57</v>
      </c>
      <c r="V184" s="57" t="s">
        <v>60</v>
      </c>
      <c r="W184" s="42" t="s">
        <v>49</v>
      </c>
      <c r="X184" s="57" t="s">
        <v>49</v>
      </c>
      <c r="Y184" s="42" t="s">
        <v>49</v>
      </c>
      <c r="Z184" s="57" t="s">
        <v>49</v>
      </c>
      <c r="AA184" s="42" t="s">
        <v>49</v>
      </c>
      <c r="AB184" s="57" t="s">
        <v>49</v>
      </c>
      <c r="AC184" s="42" t="s">
        <v>49</v>
      </c>
      <c r="AD184" s="57" t="s">
        <v>49</v>
      </c>
      <c r="AE184" s="42" t="s">
        <v>49</v>
      </c>
      <c r="AF184" s="57" t="s">
        <v>49</v>
      </c>
      <c r="AG184" s="42" t="s">
        <v>49</v>
      </c>
      <c r="AH184" s="57" t="s">
        <v>49</v>
      </c>
      <c r="AI184" s="42" t="s">
        <v>49</v>
      </c>
      <c r="AJ184" s="57" t="s">
        <v>49</v>
      </c>
      <c r="AK184" s="42" t="s">
        <v>49</v>
      </c>
      <c r="AL184" s="57" t="s">
        <v>49</v>
      </c>
      <c r="AM184" s="42" t="s">
        <v>49</v>
      </c>
      <c r="AN184" s="57" t="s">
        <v>49</v>
      </c>
      <c r="AO184" s="42" t="s">
        <v>49</v>
      </c>
      <c r="AP184" s="57" t="s">
        <v>49</v>
      </c>
      <c r="AQ184" s="42" t="s">
        <v>50</v>
      </c>
      <c r="AR184" s="57" t="s">
        <v>60</v>
      </c>
      <c r="AS184" s="42" t="s">
        <v>49</v>
      </c>
      <c r="AT184" s="57" t="s">
        <v>49</v>
      </c>
      <c r="AU184" s="42" t="s">
        <v>49</v>
      </c>
      <c r="AV184" s="57" t="s">
        <v>49</v>
      </c>
      <c r="AW184" s="42" t="s">
        <v>49</v>
      </c>
      <c r="AX184" s="57" t="s">
        <v>49</v>
      </c>
      <c r="AY184" s="42" t="s">
        <v>49</v>
      </c>
      <c r="AZ184" s="57" t="s">
        <v>49</v>
      </c>
      <c r="BA184" s="42" t="s">
        <v>49</v>
      </c>
      <c r="BB184" s="57" t="s">
        <v>49</v>
      </c>
      <c r="BC184" s="42" t="s">
        <v>65</v>
      </c>
      <c r="BD184" s="57" t="s">
        <v>60</v>
      </c>
      <c r="BE184" s="42" t="s">
        <v>49</v>
      </c>
      <c r="BF184" s="57" t="s">
        <v>49</v>
      </c>
      <c r="BG184" s="42" t="s">
        <v>49</v>
      </c>
      <c r="BH184" s="57" t="s">
        <v>49</v>
      </c>
      <c r="BI184" s="58"/>
    </row>
    <row r="185" spans="2:61" ht="33" customHeight="1" x14ac:dyDescent="0.2">
      <c r="B185" s="53" t="s">
        <v>395</v>
      </c>
      <c r="C185" s="54" t="s">
        <v>396</v>
      </c>
      <c r="D185" s="55" t="s">
        <v>48</v>
      </c>
      <c r="E185" s="42" t="s">
        <v>49</v>
      </c>
      <c r="F185" s="56" t="s">
        <v>49</v>
      </c>
      <c r="G185" s="42" t="s">
        <v>49</v>
      </c>
      <c r="H185" s="56" t="s">
        <v>49</v>
      </c>
      <c r="I185" s="42" t="s">
        <v>49</v>
      </c>
      <c r="J185" s="56" t="s">
        <v>49</v>
      </c>
      <c r="K185" s="42" t="s">
        <v>49</v>
      </c>
      <c r="L185" s="56" t="s">
        <v>49</v>
      </c>
      <c r="M185" s="42" t="s">
        <v>49</v>
      </c>
      <c r="N185" s="57" t="s">
        <v>49</v>
      </c>
      <c r="O185" s="42" t="s">
        <v>49</v>
      </c>
      <c r="P185" s="57" t="s">
        <v>49</v>
      </c>
      <c r="Q185" s="42" t="s">
        <v>49</v>
      </c>
      <c r="R185" s="57" t="s">
        <v>49</v>
      </c>
      <c r="S185" s="42" t="s">
        <v>49</v>
      </c>
      <c r="T185" s="57" t="s">
        <v>49</v>
      </c>
      <c r="U185" s="42" t="s">
        <v>55</v>
      </c>
      <c r="V185" s="57" t="s">
        <v>51</v>
      </c>
      <c r="W185" s="42" t="s">
        <v>49</v>
      </c>
      <c r="X185" s="57" t="s">
        <v>49</v>
      </c>
      <c r="Y185" s="42" t="s">
        <v>57</v>
      </c>
      <c r="Z185" s="57" t="s">
        <v>51</v>
      </c>
      <c r="AA185" s="42" t="s">
        <v>49</v>
      </c>
      <c r="AB185" s="57" t="s">
        <v>49</v>
      </c>
      <c r="AC185" s="42" t="s">
        <v>49</v>
      </c>
      <c r="AD185" s="57" t="s">
        <v>49</v>
      </c>
      <c r="AE185" s="42" t="s">
        <v>49</v>
      </c>
      <c r="AF185" s="57" t="s">
        <v>49</v>
      </c>
      <c r="AG185" s="42" t="s">
        <v>49</v>
      </c>
      <c r="AH185" s="57" t="s">
        <v>49</v>
      </c>
      <c r="AI185" s="42" t="s">
        <v>49</v>
      </c>
      <c r="AJ185" s="57" t="s">
        <v>49</v>
      </c>
      <c r="AK185" s="42" t="s">
        <v>49</v>
      </c>
      <c r="AL185" s="57" t="s">
        <v>49</v>
      </c>
      <c r="AM185" s="42" t="s">
        <v>49</v>
      </c>
      <c r="AN185" s="57" t="s">
        <v>49</v>
      </c>
      <c r="AO185" s="42" t="s">
        <v>49</v>
      </c>
      <c r="AP185" s="57" t="s">
        <v>49</v>
      </c>
      <c r="AQ185" s="42" t="s">
        <v>50</v>
      </c>
      <c r="AR185" s="57" t="s">
        <v>60</v>
      </c>
      <c r="AS185" s="42" t="s">
        <v>49</v>
      </c>
      <c r="AT185" s="57" t="s">
        <v>49</v>
      </c>
      <c r="AU185" s="42" t="s">
        <v>49</v>
      </c>
      <c r="AV185" s="57" t="s">
        <v>49</v>
      </c>
      <c r="AW185" s="42" t="s">
        <v>49</v>
      </c>
      <c r="AX185" s="57" t="s">
        <v>49</v>
      </c>
      <c r="AY185" s="42" t="s">
        <v>49</v>
      </c>
      <c r="AZ185" s="57" t="s">
        <v>49</v>
      </c>
      <c r="BA185" s="42" t="s">
        <v>49</v>
      </c>
      <c r="BB185" s="57" t="s">
        <v>49</v>
      </c>
      <c r="BC185" s="42" t="s">
        <v>65</v>
      </c>
      <c r="BD185" s="57" t="s">
        <v>51</v>
      </c>
      <c r="BE185" s="42" t="s">
        <v>49</v>
      </c>
      <c r="BF185" s="57" t="s">
        <v>49</v>
      </c>
      <c r="BG185" s="42" t="s">
        <v>49</v>
      </c>
      <c r="BH185" s="57" t="s">
        <v>49</v>
      </c>
      <c r="BI185" s="58"/>
    </row>
    <row r="186" spans="2:61" ht="33" customHeight="1" x14ac:dyDescent="0.2">
      <c r="B186" s="53" t="s">
        <v>397</v>
      </c>
      <c r="C186" s="54" t="s">
        <v>398</v>
      </c>
      <c r="D186" s="55" t="s">
        <v>48</v>
      </c>
      <c r="E186" s="42" t="s">
        <v>49</v>
      </c>
      <c r="F186" s="56" t="s">
        <v>49</v>
      </c>
      <c r="G186" s="42" t="s">
        <v>50</v>
      </c>
      <c r="H186" s="56" t="s">
        <v>51</v>
      </c>
      <c r="I186" s="42" t="s">
        <v>49</v>
      </c>
      <c r="J186" s="56" t="s">
        <v>49</v>
      </c>
      <c r="K186" s="42" t="s">
        <v>49</v>
      </c>
      <c r="L186" s="56" t="s">
        <v>49</v>
      </c>
      <c r="M186" s="42" t="s">
        <v>49</v>
      </c>
      <c r="N186" s="57" t="s">
        <v>49</v>
      </c>
      <c r="O186" s="42" t="s">
        <v>49</v>
      </c>
      <c r="P186" s="57" t="s">
        <v>49</v>
      </c>
      <c r="Q186" s="42" t="s">
        <v>55</v>
      </c>
      <c r="R186" s="57" t="s">
        <v>51</v>
      </c>
      <c r="S186" s="42" t="s">
        <v>49</v>
      </c>
      <c r="T186" s="57" t="s">
        <v>49</v>
      </c>
      <c r="U186" s="42" t="s">
        <v>49</v>
      </c>
      <c r="V186" s="57" t="s">
        <v>49</v>
      </c>
      <c r="W186" s="42" t="s">
        <v>49</v>
      </c>
      <c r="X186" s="57" t="s">
        <v>49</v>
      </c>
      <c r="Y186" s="42" t="s">
        <v>49</v>
      </c>
      <c r="Z186" s="57" t="s">
        <v>49</v>
      </c>
      <c r="AA186" s="42" t="s">
        <v>49</v>
      </c>
      <c r="AB186" s="57" t="s">
        <v>49</v>
      </c>
      <c r="AC186" s="42" t="s">
        <v>49</v>
      </c>
      <c r="AD186" s="57" t="s">
        <v>49</v>
      </c>
      <c r="AE186" s="42" t="s">
        <v>49</v>
      </c>
      <c r="AF186" s="57" t="s">
        <v>49</v>
      </c>
      <c r="AG186" s="42" t="s">
        <v>49</v>
      </c>
      <c r="AH186" s="57" t="s">
        <v>49</v>
      </c>
      <c r="AI186" s="42" t="s">
        <v>49</v>
      </c>
      <c r="AJ186" s="57" t="s">
        <v>49</v>
      </c>
      <c r="AK186" s="42" t="s">
        <v>57</v>
      </c>
      <c r="AL186" s="57" t="s">
        <v>56</v>
      </c>
      <c r="AM186" s="42" t="s">
        <v>49</v>
      </c>
      <c r="AN186" s="57" t="s">
        <v>49</v>
      </c>
      <c r="AO186" s="42" t="s">
        <v>49</v>
      </c>
      <c r="AP186" s="57" t="s">
        <v>49</v>
      </c>
      <c r="AQ186" s="42" t="s">
        <v>49</v>
      </c>
      <c r="AR186" s="57" t="s">
        <v>49</v>
      </c>
      <c r="AS186" s="42" t="s">
        <v>49</v>
      </c>
      <c r="AT186" s="57" t="s">
        <v>49</v>
      </c>
      <c r="AU186" s="42" t="s">
        <v>49</v>
      </c>
      <c r="AV186" s="57" t="s">
        <v>49</v>
      </c>
      <c r="AW186" s="42" t="s">
        <v>49</v>
      </c>
      <c r="AX186" s="57" t="s">
        <v>49</v>
      </c>
      <c r="AY186" s="42" t="s">
        <v>49</v>
      </c>
      <c r="AZ186" s="57" t="s">
        <v>49</v>
      </c>
      <c r="BA186" s="42" t="s">
        <v>49</v>
      </c>
      <c r="BB186" s="57" t="s">
        <v>49</v>
      </c>
      <c r="BC186" s="42" t="s">
        <v>49</v>
      </c>
      <c r="BD186" s="57" t="s">
        <v>49</v>
      </c>
      <c r="BE186" s="42" t="s">
        <v>49</v>
      </c>
      <c r="BF186" s="57" t="s">
        <v>49</v>
      </c>
      <c r="BG186" s="42" t="s">
        <v>49</v>
      </c>
      <c r="BH186" s="57" t="s">
        <v>49</v>
      </c>
      <c r="BI186" s="58"/>
    </row>
    <row r="187" spans="2:61" ht="33" customHeight="1" x14ac:dyDescent="0.2">
      <c r="B187" s="53" t="s">
        <v>399</v>
      </c>
      <c r="C187" s="54" t="s">
        <v>400</v>
      </c>
      <c r="D187" s="55" t="s">
        <v>48</v>
      </c>
      <c r="E187" s="42" t="s">
        <v>55</v>
      </c>
      <c r="F187" s="56" t="s">
        <v>51</v>
      </c>
      <c r="G187" s="42" t="s">
        <v>49</v>
      </c>
      <c r="H187" s="56" t="s">
        <v>49</v>
      </c>
      <c r="I187" s="42" t="s">
        <v>49</v>
      </c>
      <c r="J187" s="56" t="s">
        <v>49</v>
      </c>
      <c r="K187" s="42" t="s">
        <v>49</v>
      </c>
      <c r="L187" s="56" t="s">
        <v>49</v>
      </c>
      <c r="M187" s="42" t="s">
        <v>49</v>
      </c>
      <c r="N187" s="57" t="s">
        <v>49</v>
      </c>
      <c r="O187" s="42" t="s">
        <v>49</v>
      </c>
      <c r="P187" s="57" t="s">
        <v>49</v>
      </c>
      <c r="Q187" s="42" t="s">
        <v>49</v>
      </c>
      <c r="R187" s="57" t="s">
        <v>49</v>
      </c>
      <c r="S187" s="42" t="s">
        <v>49</v>
      </c>
      <c r="T187" s="57" t="s">
        <v>49</v>
      </c>
      <c r="U187" s="42" t="s">
        <v>50</v>
      </c>
      <c r="V187" s="57" t="s">
        <v>51</v>
      </c>
      <c r="W187" s="42" t="s">
        <v>49</v>
      </c>
      <c r="X187" s="57" t="s">
        <v>49</v>
      </c>
      <c r="Y187" s="42" t="s">
        <v>49</v>
      </c>
      <c r="Z187" s="57" t="s">
        <v>49</v>
      </c>
      <c r="AA187" s="42" t="s">
        <v>49</v>
      </c>
      <c r="AB187" s="57" t="s">
        <v>49</v>
      </c>
      <c r="AC187" s="42" t="s">
        <v>49</v>
      </c>
      <c r="AD187" s="57" t="s">
        <v>49</v>
      </c>
      <c r="AE187" s="42" t="s">
        <v>57</v>
      </c>
      <c r="AF187" s="57" t="s">
        <v>56</v>
      </c>
      <c r="AG187" s="42" t="s">
        <v>49</v>
      </c>
      <c r="AH187" s="57" t="s">
        <v>49</v>
      </c>
      <c r="AI187" s="42" t="s">
        <v>49</v>
      </c>
      <c r="AJ187" s="57" t="s">
        <v>49</v>
      </c>
      <c r="AK187" s="42" t="s">
        <v>49</v>
      </c>
      <c r="AL187" s="57" t="s">
        <v>49</v>
      </c>
      <c r="AM187" s="42" t="s">
        <v>49</v>
      </c>
      <c r="AN187" s="57" t="s">
        <v>49</v>
      </c>
      <c r="AO187" s="42" t="s">
        <v>49</v>
      </c>
      <c r="AP187" s="57" t="s">
        <v>49</v>
      </c>
      <c r="AQ187" s="42" t="s">
        <v>49</v>
      </c>
      <c r="AR187" s="57" t="s">
        <v>49</v>
      </c>
      <c r="AS187" s="42" t="s">
        <v>49</v>
      </c>
      <c r="AT187" s="57" t="s">
        <v>49</v>
      </c>
      <c r="AU187" s="42" t="s">
        <v>49</v>
      </c>
      <c r="AV187" s="57" t="s">
        <v>49</v>
      </c>
      <c r="AW187" s="42" t="s">
        <v>49</v>
      </c>
      <c r="AX187" s="57" t="s">
        <v>49</v>
      </c>
      <c r="AY187" s="42" t="s">
        <v>49</v>
      </c>
      <c r="AZ187" s="57" t="s">
        <v>49</v>
      </c>
      <c r="BA187" s="42" t="s">
        <v>49</v>
      </c>
      <c r="BB187" s="57" t="s">
        <v>49</v>
      </c>
      <c r="BC187" s="42" t="s">
        <v>49</v>
      </c>
      <c r="BD187" s="57" t="s">
        <v>49</v>
      </c>
      <c r="BE187" s="42" t="s">
        <v>49</v>
      </c>
      <c r="BF187" s="57" t="s">
        <v>49</v>
      </c>
      <c r="BG187" s="42" t="s">
        <v>49</v>
      </c>
      <c r="BH187" s="57" t="s">
        <v>49</v>
      </c>
      <c r="BI187" s="58"/>
    </row>
    <row r="188" spans="2:61" ht="33" customHeight="1" x14ac:dyDescent="0.2">
      <c r="B188" s="53" t="s">
        <v>401</v>
      </c>
      <c r="C188" s="54" t="s">
        <v>402</v>
      </c>
      <c r="D188" s="55" t="s">
        <v>48</v>
      </c>
      <c r="E188" s="42" t="s">
        <v>50</v>
      </c>
      <c r="F188" s="56" t="s">
        <v>60</v>
      </c>
      <c r="G188" s="42" t="s">
        <v>49</v>
      </c>
      <c r="H188" s="56" t="s">
        <v>49</v>
      </c>
      <c r="I188" s="42" t="s">
        <v>49</v>
      </c>
      <c r="J188" s="56" t="s">
        <v>49</v>
      </c>
      <c r="K188" s="42" t="s">
        <v>49</v>
      </c>
      <c r="L188" s="56" t="s">
        <v>49</v>
      </c>
      <c r="M188" s="42" t="s">
        <v>55</v>
      </c>
      <c r="N188" s="57" t="s">
        <v>60</v>
      </c>
      <c r="O188" s="42" t="s">
        <v>49</v>
      </c>
      <c r="P188" s="57" t="s">
        <v>49</v>
      </c>
      <c r="Q188" s="42" t="s">
        <v>49</v>
      </c>
      <c r="R188" s="57" t="s">
        <v>49</v>
      </c>
      <c r="S188" s="42" t="s">
        <v>49</v>
      </c>
      <c r="T188" s="57" t="s">
        <v>49</v>
      </c>
      <c r="U188" s="42" t="s">
        <v>49</v>
      </c>
      <c r="V188" s="57" t="s">
        <v>49</v>
      </c>
      <c r="W188" s="42" t="s">
        <v>49</v>
      </c>
      <c r="X188" s="57" t="s">
        <v>49</v>
      </c>
      <c r="Y188" s="42" t="s">
        <v>49</v>
      </c>
      <c r="Z188" s="57" t="s">
        <v>49</v>
      </c>
      <c r="AA188" s="42" t="s">
        <v>49</v>
      </c>
      <c r="AB188" s="57" t="s">
        <v>49</v>
      </c>
      <c r="AC188" s="42" t="s">
        <v>49</v>
      </c>
      <c r="AD188" s="57" t="s">
        <v>49</v>
      </c>
      <c r="AE188" s="42" t="s">
        <v>49</v>
      </c>
      <c r="AF188" s="57" t="s">
        <v>49</v>
      </c>
      <c r="AG188" s="42" t="s">
        <v>49</v>
      </c>
      <c r="AH188" s="57" t="s">
        <v>49</v>
      </c>
      <c r="AI188" s="42" t="s">
        <v>49</v>
      </c>
      <c r="AJ188" s="57" t="s">
        <v>49</v>
      </c>
      <c r="AK188" s="42" t="s">
        <v>49</v>
      </c>
      <c r="AL188" s="57" t="s">
        <v>49</v>
      </c>
      <c r="AM188" s="42" t="s">
        <v>49</v>
      </c>
      <c r="AN188" s="57" t="s">
        <v>49</v>
      </c>
      <c r="AO188" s="42" t="s">
        <v>49</v>
      </c>
      <c r="AP188" s="57" t="s">
        <v>49</v>
      </c>
      <c r="AQ188" s="42" t="s">
        <v>49</v>
      </c>
      <c r="AR188" s="57" t="s">
        <v>49</v>
      </c>
      <c r="AS188" s="42" t="s">
        <v>49</v>
      </c>
      <c r="AT188" s="57" t="s">
        <v>49</v>
      </c>
      <c r="AU188" s="42" t="s">
        <v>49</v>
      </c>
      <c r="AV188" s="57" t="s">
        <v>49</v>
      </c>
      <c r="AW188" s="42" t="s">
        <v>49</v>
      </c>
      <c r="AX188" s="57" t="s">
        <v>49</v>
      </c>
      <c r="AY188" s="42" t="s">
        <v>49</v>
      </c>
      <c r="AZ188" s="57" t="s">
        <v>49</v>
      </c>
      <c r="BA188" s="42" t="s">
        <v>49</v>
      </c>
      <c r="BB188" s="57" t="s">
        <v>49</v>
      </c>
      <c r="BC188" s="42" t="s">
        <v>49</v>
      </c>
      <c r="BD188" s="57" t="s">
        <v>49</v>
      </c>
      <c r="BE188" s="42" t="s">
        <v>49</v>
      </c>
      <c r="BF188" s="57" t="s">
        <v>49</v>
      </c>
      <c r="BG188" s="42" t="s">
        <v>49</v>
      </c>
      <c r="BH188" s="57" t="s">
        <v>49</v>
      </c>
      <c r="BI188" s="58"/>
    </row>
    <row r="189" spans="2:61" ht="33" customHeight="1" x14ac:dyDescent="0.2">
      <c r="B189" s="53" t="s">
        <v>403</v>
      </c>
      <c r="C189" s="54" t="s">
        <v>404</v>
      </c>
      <c r="D189" s="55" t="s">
        <v>48</v>
      </c>
      <c r="E189" s="42" t="s">
        <v>57</v>
      </c>
      <c r="F189" s="56" t="s">
        <v>56</v>
      </c>
      <c r="G189" s="42" t="s">
        <v>49</v>
      </c>
      <c r="H189" s="56" t="s">
        <v>49</v>
      </c>
      <c r="I189" s="42" t="s">
        <v>49</v>
      </c>
      <c r="J189" s="56" t="s">
        <v>49</v>
      </c>
      <c r="K189" s="42" t="s">
        <v>49</v>
      </c>
      <c r="L189" s="56" t="s">
        <v>49</v>
      </c>
      <c r="M189" s="42" t="s">
        <v>50</v>
      </c>
      <c r="N189" s="57" t="s">
        <v>51</v>
      </c>
      <c r="O189" s="42" t="s">
        <v>49</v>
      </c>
      <c r="P189" s="57" t="s">
        <v>49</v>
      </c>
      <c r="Q189" s="42" t="s">
        <v>49</v>
      </c>
      <c r="R189" s="57" t="s">
        <v>49</v>
      </c>
      <c r="S189" s="42" t="s">
        <v>49</v>
      </c>
      <c r="T189" s="57" t="s">
        <v>49</v>
      </c>
      <c r="U189" s="42" t="s">
        <v>49</v>
      </c>
      <c r="V189" s="57" t="s">
        <v>49</v>
      </c>
      <c r="W189" s="42" t="s">
        <v>49</v>
      </c>
      <c r="X189" s="57" t="s">
        <v>49</v>
      </c>
      <c r="Y189" s="42" t="s">
        <v>49</v>
      </c>
      <c r="Z189" s="57" t="s">
        <v>49</v>
      </c>
      <c r="AA189" s="42" t="s">
        <v>49</v>
      </c>
      <c r="AB189" s="57" t="s">
        <v>49</v>
      </c>
      <c r="AC189" s="42" t="s">
        <v>49</v>
      </c>
      <c r="AD189" s="57" t="s">
        <v>49</v>
      </c>
      <c r="AE189" s="42" t="s">
        <v>49</v>
      </c>
      <c r="AF189" s="57" t="s">
        <v>49</v>
      </c>
      <c r="AG189" s="42" t="s">
        <v>49</v>
      </c>
      <c r="AH189" s="57" t="s">
        <v>49</v>
      </c>
      <c r="AI189" s="42" t="s">
        <v>49</v>
      </c>
      <c r="AJ189" s="57" t="s">
        <v>49</v>
      </c>
      <c r="AK189" s="42" t="s">
        <v>55</v>
      </c>
      <c r="AL189" s="57" t="s">
        <v>51</v>
      </c>
      <c r="AM189" s="42" t="s">
        <v>49</v>
      </c>
      <c r="AN189" s="57" t="s">
        <v>49</v>
      </c>
      <c r="AO189" s="42" t="s">
        <v>49</v>
      </c>
      <c r="AP189" s="57" t="s">
        <v>49</v>
      </c>
      <c r="AQ189" s="42" t="s">
        <v>49</v>
      </c>
      <c r="AR189" s="57" t="s">
        <v>49</v>
      </c>
      <c r="AS189" s="42" t="s">
        <v>49</v>
      </c>
      <c r="AT189" s="57" t="s">
        <v>49</v>
      </c>
      <c r="AU189" s="42" t="s">
        <v>49</v>
      </c>
      <c r="AV189" s="57" t="s">
        <v>49</v>
      </c>
      <c r="AW189" s="42" t="s">
        <v>49</v>
      </c>
      <c r="AX189" s="57" t="s">
        <v>49</v>
      </c>
      <c r="AY189" s="42" t="s">
        <v>49</v>
      </c>
      <c r="AZ189" s="57" t="s">
        <v>49</v>
      </c>
      <c r="BA189" s="42" t="s">
        <v>49</v>
      </c>
      <c r="BB189" s="57" t="s">
        <v>49</v>
      </c>
      <c r="BC189" s="42" t="s">
        <v>49</v>
      </c>
      <c r="BD189" s="57" t="s">
        <v>49</v>
      </c>
      <c r="BE189" s="42" t="s">
        <v>49</v>
      </c>
      <c r="BF189" s="57" t="s">
        <v>49</v>
      </c>
      <c r="BG189" s="42" t="s">
        <v>49</v>
      </c>
      <c r="BH189" s="57" t="s">
        <v>49</v>
      </c>
      <c r="BI189" s="58"/>
    </row>
    <row r="190" spans="2:61" ht="33" customHeight="1" x14ac:dyDescent="0.2">
      <c r="B190" s="53" t="s">
        <v>405</v>
      </c>
      <c r="C190" s="54" t="s">
        <v>406</v>
      </c>
      <c r="D190" s="55" t="s">
        <v>54</v>
      </c>
      <c r="E190" s="42" t="s">
        <v>50</v>
      </c>
      <c r="F190" s="56" t="s">
        <v>56</v>
      </c>
      <c r="G190" s="42" t="s">
        <v>57</v>
      </c>
      <c r="H190" s="56" t="s">
        <v>56</v>
      </c>
      <c r="I190" s="42" t="s">
        <v>49</v>
      </c>
      <c r="J190" s="56" t="s">
        <v>49</v>
      </c>
      <c r="K190" s="42" t="s">
        <v>49</v>
      </c>
      <c r="L190" s="56" t="s">
        <v>49</v>
      </c>
      <c r="M190" s="42" t="s">
        <v>49</v>
      </c>
      <c r="N190" s="57" t="s">
        <v>49</v>
      </c>
      <c r="O190" s="42" t="s">
        <v>49</v>
      </c>
      <c r="P190" s="57" t="s">
        <v>49</v>
      </c>
      <c r="Q190" s="42" t="s">
        <v>49</v>
      </c>
      <c r="R190" s="57" t="s">
        <v>49</v>
      </c>
      <c r="S190" s="42" t="s">
        <v>49</v>
      </c>
      <c r="T190" s="57" t="s">
        <v>49</v>
      </c>
      <c r="U190" s="42" t="s">
        <v>49</v>
      </c>
      <c r="V190" s="57" t="s">
        <v>49</v>
      </c>
      <c r="W190" s="42" t="s">
        <v>49</v>
      </c>
      <c r="X190" s="57" t="s">
        <v>49</v>
      </c>
      <c r="Y190" s="42" t="s">
        <v>49</v>
      </c>
      <c r="Z190" s="57" t="s">
        <v>49</v>
      </c>
      <c r="AA190" s="42" t="s">
        <v>49</v>
      </c>
      <c r="AB190" s="57" t="s">
        <v>49</v>
      </c>
      <c r="AC190" s="42" t="s">
        <v>49</v>
      </c>
      <c r="AD190" s="57" t="s">
        <v>49</v>
      </c>
      <c r="AE190" s="42" t="s">
        <v>49</v>
      </c>
      <c r="AF190" s="57" t="s">
        <v>49</v>
      </c>
      <c r="AG190" s="42" t="s">
        <v>49</v>
      </c>
      <c r="AH190" s="57" t="s">
        <v>49</v>
      </c>
      <c r="AI190" s="42" t="s">
        <v>49</v>
      </c>
      <c r="AJ190" s="57" t="s">
        <v>49</v>
      </c>
      <c r="AK190" s="42" t="s">
        <v>49</v>
      </c>
      <c r="AL190" s="57" t="s">
        <v>49</v>
      </c>
      <c r="AM190" s="42" t="s">
        <v>49</v>
      </c>
      <c r="AN190" s="57" t="s">
        <v>49</v>
      </c>
      <c r="AO190" s="42" t="s">
        <v>49</v>
      </c>
      <c r="AP190" s="57" t="s">
        <v>49</v>
      </c>
      <c r="AQ190" s="42" t="s">
        <v>49</v>
      </c>
      <c r="AR190" s="57" t="s">
        <v>49</v>
      </c>
      <c r="AS190" s="42" t="s">
        <v>49</v>
      </c>
      <c r="AT190" s="57" t="s">
        <v>49</v>
      </c>
      <c r="AU190" s="42" t="s">
        <v>49</v>
      </c>
      <c r="AV190" s="57" t="s">
        <v>49</v>
      </c>
      <c r="AW190" s="42" t="s">
        <v>49</v>
      </c>
      <c r="AX190" s="57" t="s">
        <v>49</v>
      </c>
      <c r="AY190" s="42" t="s">
        <v>49</v>
      </c>
      <c r="AZ190" s="57" t="s">
        <v>49</v>
      </c>
      <c r="BA190" s="42" t="s">
        <v>49</v>
      </c>
      <c r="BB190" s="57" t="s">
        <v>49</v>
      </c>
      <c r="BC190" s="42" t="s">
        <v>49</v>
      </c>
      <c r="BD190" s="57" t="s">
        <v>49</v>
      </c>
      <c r="BE190" s="42" t="s">
        <v>49</v>
      </c>
      <c r="BF190" s="57" t="s">
        <v>49</v>
      </c>
      <c r="BG190" s="42" t="s">
        <v>49</v>
      </c>
      <c r="BH190" s="57" t="s">
        <v>49</v>
      </c>
      <c r="BI190" s="58"/>
    </row>
    <row r="191" spans="2:61" ht="33" customHeight="1" x14ac:dyDescent="0.2">
      <c r="B191" s="53" t="s">
        <v>407</v>
      </c>
      <c r="C191" s="54" t="s">
        <v>408</v>
      </c>
      <c r="D191" s="55" t="s">
        <v>48</v>
      </c>
      <c r="E191" s="42" t="s">
        <v>49</v>
      </c>
      <c r="F191" s="56" t="s">
        <v>49</v>
      </c>
      <c r="G191" s="42" t="s">
        <v>57</v>
      </c>
      <c r="H191" s="56" t="s">
        <v>56</v>
      </c>
      <c r="I191" s="42" t="s">
        <v>49</v>
      </c>
      <c r="J191" s="56" t="s">
        <v>49</v>
      </c>
      <c r="K191" s="42" t="s">
        <v>49</v>
      </c>
      <c r="L191" s="56" t="s">
        <v>49</v>
      </c>
      <c r="M191" s="42" t="s">
        <v>49</v>
      </c>
      <c r="N191" s="57" t="s">
        <v>49</v>
      </c>
      <c r="O191" s="42" t="s">
        <v>49</v>
      </c>
      <c r="P191" s="57" t="s">
        <v>49</v>
      </c>
      <c r="Q191" s="42" t="s">
        <v>49</v>
      </c>
      <c r="R191" s="57" t="s">
        <v>49</v>
      </c>
      <c r="S191" s="42" t="s">
        <v>49</v>
      </c>
      <c r="T191" s="57" t="s">
        <v>49</v>
      </c>
      <c r="U191" s="42" t="s">
        <v>49</v>
      </c>
      <c r="V191" s="57" t="s">
        <v>49</v>
      </c>
      <c r="W191" s="42" t="s">
        <v>49</v>
      </c>
      <c r="X191" s="57" t="s">
        <v>49</v>
      </c>
      <c r="Y191" s="42" t="s">
        <v>49</v>
      </c>
      <c r="Z191" s="57" t="s">
        <v>49</v>
      </c>
      <c r="AA191" s="42" t="s">
        <v>49</v>
      </c>
      <c r="AB191" s="57" t="s">
        <v>49</v>
      </c>
      <c r="AC191" s="42" t="s">
        <v>49</v>
      </c>
      <c r="AD191" s="57" t="s">
        <v>49</v>
      </c>
      <c r="AE191" s="42" t="s">
        <v>49</v>
      </c>
      <c r="AF191" s="57" t="s">
        <v>49</v>
      </c>
      <c r="AG191" s="42" t="s">
        <v>49</v>
      </c>
      <c r="AH191" s="57" t="s">
        <v>49</v>
      </c>
      <c r="AI191" s="42" t="s">
        <v>49</v>
      </c>
      <c r="AJ191" s="57" t="s">
        <v>49</v>
      </c>
      <c r="AK191" s="42" t="s">
        <v>55</v>
      </c>
      <c r="AL191" s="57" t="s">
        <v>60</v>
      </c>
      <c r="AM191" s="42" t="s">
        <v>50</v>
      </c>
      <c r="AN191" s="57" t="s">
        <v>60</v>
      </c>
      <c r="AO191" s="42" t="s">
        <v>49</v>
      </c>
      <c r="AP191" s="57" t="s">
        <v>49</v>
      </c>
      <c r="AQ191" s="42" t="s">
        <v>49</v>
      </c>
      <c r="AR191" s="57" t="s">
        <v>49</v>
      </c>
      <c r="AS191" s="42" t="s">
        <v>49</v>
      </c>
      <c r="AT191" s="57" t="s">
        <v>49</v>
      </c>
      <c r="AU191" s="42" t="s">
        <v>49</v>
      </c>
      <c r="AV191" s="57" t="s">
        <v>49</v>
      </c>
      <c r="AW191" s="42" t="s">
        <v>49</v>
      </c>
      <c r="AX191" s="57" t="s">
        <v>49</v>
      </c>
      <c r="AY191" s="42" t="s">
        <v>49</v>
      </c>
      <c r="AZ191" s="57" t="s">
        <v>49</v>
      </c>
      <c r="BA191" s="42" t="s">
        <v>49</v>
      </c>
      <c r="BB191" s="57" t="s">
        <v>49</v>
      </c>
      <c r="BC191" s="42" t="s">
        <v>49</v>
      </c>
      <c r="BD191" s="57" t="s">
        <v>49</v>
      </c>
      <c r="BE191" s="42" t="s">
        <v>49</v>
      </c>
      <c r="BF191" s="57" t="s">
        <v>49</v>
      </c>
      <c r="BG191" s="42" t="s">
        <v>49</v>
      </c>
      <c r="BH191" s="57" t="s">
        <v>49</v>
      </c>
      <c r="BI191" s="58"/>
    </row>
    <row r="192" spans="2:61" ht="33" customHeight="1" x14ac:dyDescent="0.2">
      <c r="B192" s="53" t="s">
        <v>409</v>
      </c>
      <c r="C192" s="54" t="s">
        <v>410</v>
      </c>
      <c r="D192" s="55" t="s">
        <v>48</v>
      </c>
      <c r="E192" s="42" t="s">
        <v>49</v>
      </c>
      <c r="F192" s="56" t="s">
        <v>49</v>
      </c>
      <c r="G192" s="42" t="s">
        <v>49</v>
      </c>
      <c r="H192" s="56" t="s">
        <v>49</v>
      </c>
      <c r="I192" s="42" t="s">
        <v>49</v>
      </c>
      <c r="J192" s="56" t="s">
        <v>49</v>
      </c>
      <c r="K192" s="42" t="s">
        <v>49</v>
      </c>
      <c r="L192" s="56" t="s">
        <v>49</v>
      </c>
      <c r="M192" s="42" t="s">
        <v>49</v>
      </c>
      <c r="N192" s="57" t="s">
        <v>49</v>
      </c>
      <c r="O192" s="42" t="s">
        <v>49</v>
      </c>
      <c r="P192" s="57" t="s">
        <v>49</v>
      </c>
      <c r="Q192" s="42" t="s">
        <v>49</v>
      </c>
      <c r="R192" s="57" t="s">
        <v>49</v>
      </c>
      <c r="S192" s="42" t="s">
        <v>49</v>
      </c>
      <c r="T192" s="57" t="s">
        <v>49</v>
      </c>
      <c r="U192" s="42" t="s">
        <v>55</v>
      </c>
      <c r="V192" s="57" t="s">
        <v>60</v>
      </c>
      <c r="W192" s="42" t="s">
        <v>49</v>
      </c>
      <c r="X192" s="57" t="s">
        <v>49</v>
      </c>
      <c r="Y192" s="42" t="s">
        <v>49</v>
      </c>
      <c r="Z192" s="57" t="s">
        <v>49</v>
      </c>
      <c r="AA192" s="42" t="s">
        <v>49</v>
      </c>
      <c r="AB192" s="57" t="s">
        <v>49</v>
      </c>
      <c r="AC192" s="42" t="s">
        <v>49</v>
      </c>
      <c r="AD192" s="57" t="s">
        <v>49</v>
      </c>
      <c r="AE192" s="42" t="s">
        <v>49</v>
      </c>
      <c r="AF192" s="57" t="s">
        <v>49</v>
      </c>
      <c r="AG192" s="42" t="s">
        <v>49</v>
      </c>
      <c r="AH192" s="57" t="s">
        <v>49</v>
      </c>
      <c r="AI192" s="42" t="s">
        <v>49</v>
      </c>
      <c r="AJ192" s="57" t="s">
        <v>49</v>
      </c>
      <c r="AK192" s="42" t="s">
        <v>49</v>
      </c>
      <c r="AL192" s="57" t="s">
        <v>49</v>
      </c>
      <c r="AM192" s="42" t="s">
        <v>49</v>
      </c>
      <c r="AN192" s="57" t="s">
        <v>49</v>
      </c>
      <c r="AO192" s="42" t="s">
        <v>49</v>
      </c>
      <c r="AP192" s="57" t="s">
        <v>49</v>
      </c>
      <c r="AQ192" s="42" t="s">
        <v>50</v>
      </c>
      <c r="AR192" s="57" t="s">
        <v>60</v>
      </c>
      <c r="AS192" s="42" t="s">
        <v>49</v>
      </c>
      <c r="AT192" s="57" t="s">
        <v>49</v>
      </c>
      <c r="AU192" s="42" t="s">
        <v>49</v>
      </c>
      <c r="AV192" s="57" t="s">
        <v>49</v>
      </c>
      <c r="AW192" s="42" t="s">
        <v>49</v>
      </c>
      <c r="AX192" s="57" t="s">
        <v>49</v>
      </c>
      <c r="AY192" s="42" t="s">
        <v>49</v>
      </c>
      <c r="AZ192" s="57" t="s">
        <v>49</v>
      </c>
      <c r="BA192" s="42" t="s">
        <v>49</v>
      </c>
      <c r="BB192" s="57" t="s">
        <v>49</v>
      </c>
      <c r="BC192" s="42" t="s">
        <v>49</v>
      </c>
      <c r="BD192" s="57" t="s">
        <v>49</v>
      </c>
      <c r="BE192" s="42" t="s">
        <v>49</v>
      </c>
      <c r="BF192" s="57" t="s">
        <v>49</v>
      </c>
      <c r="BG192" s="42" t="s">
        <v>49</v>
      </c>
      <c r="BH192" s="57" t="s">
        <v>49</v>
      </c>
      <c r="BI192" s="58"/>
    </row>
    <row r="193" spans="2:61" ht="33" customHeight="1" x14ac:dyDescent="0.2">
      <c r="B193" s="53" t="s">
        <v>411</v>
      </c>
      <c r="C193" s="54" t="s">
        <v>412</v>
      </c>
      <c r="D193" s="55" t="s">
        <v>48</v>
      </c>
      <c r="E193" s="42" t="s">
        <v>55</v>
      </c>
      <c r="F193" s="56" t="s">
        <v>56</v>
      </c>
      <c r="G193" s="42" t="s">
        <v>49</v>
      </c>
      <c r="H193" s="56" t="s">
        <v>49</v>
      </c>
      <c r="I193" s="42" t="s">
        <v>49</v>
      </c>
      <c r="J193" s="56" t="s">
        <v>49</v>
      </c>
      <c r="K193" s="42" t="s">
        <v>49</v>
      </c>
      <c r="L193" s="56" t="s">
        <v>49</v>
      </c>
      <c r="M193" s="42" t="s">
        <v>57</v>
      </c>
      <c r="N193" s="57" t="s">
        <v>56</v>
      </c>
      <c r="O193" s="42" t="s">
        <v>49</v>
      </c>
      <c r="P193" s="57" t="s">
        <v>49</v>
      </c>
      <c r="Q193" s="42" t="s">
        <v>49</v>
      </c>
      <c r="R193" s="57" t="s">
        <v>49</v>
      </c>
      <c r="S193" s="42" t="s">
        <v>49</v>
      </c>
      <c r="T193" s="57" t="s">
        <v>49</v>
      </c>
      <c r="U193" s="42" t="s">
        <v>49</v>
      </c>
      <c r="V193" s="57" t="s">
        <v>49</v>
      </c>
      <c r="W193" s="42" t="s">
        <v>49</v>
      </c>
      <c r="X193" s="57" t="s">
        <v>49</v>
      </c>
      <c r="Y193" s="42" t="s">
        <v>49</v>
      </c>
      <c r="Z193" s="57" t="s">
        <v>49</v>
      </c>
      <c r="AA193" s="42" t="s">
        <v>49</v>
      </c>
      <c r="AB193" s="57" t="s">
        <v>49</v>
      </c>
      <c r="AC193" s="42" t="s">
        <v>50</v>
      </c>
      <c r="AD193" s="57" t="s">
        <v>51</v>
      </c>
      <c r="AE193" s="42" t="s">
        <v>49</v>
      </c>
      <c r="AF193" s="57" t="s">
        <v>49</v>
      </c>
      <c r="AG193" s="42" t="s">
        <v>49</v>
      </c>
      <c r="AH193" s="57" t="s">
        <v>49</v>
      </c>
      <c r="AI193" s="42" t="s">
        <v>49</v>
      </c>
      <c r="AJ193" s="57" t="s">
        <v>49</v>
      </c>
      <c r="AK193" s="42" t="s">
        <v>49</v>
      </c>
      <c r="AL193" s="57" t="s">
        <v>49</v>
      </c>
      <c r="AM193" s="42" t="s">
        <v>49</v>
      </c>
      <c r="AN193" s="57" t="s">
        <v>49</v>
      </c>
      <c r="AO193" s="42" t="s">
        <v>49</v>
      </c>
      <c r="AP193" s="57" t="s">
        <v>49</v>
      </c>
      <c r="AQ193" s="42" t="s">
        <v>49</v>
      </c>
      <c r="AR193" s="57" t="s">
        <v>49</v>
      </c>
      <c r="AS193" s="42" t="s">
        <v>49</v>
      </c>
      <c r="AT193" s="57" t="s">
        <v>49</v>
      </c>
      <c r="AU193" s="42" t="s">
        <v>49</v>
      </c>
      <c r="AV193" s="57" t="s">
        <v>49</v>
      </c>
      <c r="AW193" s="42" t="s">
        <v>49</v>
      </c>
      <c r="AX193" s="57" t="s">
        <v>49</v>
      </c>
      <c r="AY193" s="42" t="s">
        <v>49</v>
      </c>
      <c r="AZ193" s="57" t="s">
        <v>49</v>
      </c>
      <c r="BA193" s="42" t="s">
        <v>49</v>
      </c>
      <c r="BB193" s="57" t="s">
        <v>49</v>
      </c>
      <c r="BC193" s="42" t="s">
        <v>49</v>
      </c>
      <c r="BD193" s="57" t="s">
        <v>49</v>
      </c>
      <c r="BE193" s="42" t="s">
        <v>49</v>
      </c>
      <c r="BF193" s="57" t="s">
        <v>49</v>
      </c>
      <c r="BG193" s="42" t="s">
        <v>49</v>
      </c>
      <c r="BH193" s="57" t="s">
        <v>49</v>
      </c>
      <c r="BI193" s="58"/>
    </row>
    <row r="194" spans="2:61" ht="33" customHeight="1" x14ac:dyDescent="0.2">
      <c r="B194" s="53" t="s">
        <v>413</v>
      </c>
      <c r="C194" s="54" t="s">
        <v>414</v>
      </c>
      <c r="D194" s="55" t="s">
        <v>48</v>
      </c>
      <c r="E194" s="42" t="s">
        <v>57</v>
      </c>
      <c r="F194" s="56" t="s">
        <v>56</v>
      </c>
      <c r="G194" s="42" t="s">
        <v>49</v>
      </c>
      <c r="H194" s="56" t="s">
        <v>49</v>
      </c>
      <c r="I194" s="42" t="s">
        <v>49</v>
      </c>
      <c r="J194" s="56" t="s">
        <v>49</v>
      </c>
      <c r="K194" s="42" t="s">
        <v>49</v>
      </c>
      <c r="L194" s="56" t="s">
        <v>49</v>
      </c>
      <c r="M194" s="42" t="s">
        <v>50</v>
      </c>
      <c r="N194" s="57" t="s">
        <v>60</v>
      </c>
      <c r="O194" s="42" t="s">
        <v>49</v>
      </c>
      <c r="P194" s="57" t="s">
        <v>49</v>
      </c>
      <c r="Q194" s="42" t="s">
        <v>49</v>
      </c>
      <c r="R194" s="57" t="s">
        <v>49</v>
      </c>
      <c r="S194" s="42" t="s">
        <v>49</v>
      </c>
      <c r="T194" s="57" t="s">
        <v>49</v>
      </c>
      <c r="U194" s="42" t="s">
        <v>49</v>
      </c>
      <c r="V194" s="57" t="s">
        <v>49</v>
      </c>
      <c r="W194" s="42" t="s">
        <v>49</v>
      </c>
      <c r="X194" s="57" t="s">
        <v>49</v>
      </c>
      <c r="Y194" s="42" t="s">
        <v>49</v>
      </c>
      <c r="Z194" s="57" t="s">
        <v>49</v>
      </c>
      <c r="AA194" s="42" t="s">
        <v>49</v>
      </c>
      <c r="AB194" s="57" t="s">
        <v>49</v>
      </c>
      <c r="AC194" s="42" t="s">
        <v>49</v>
      </c>
      <c r="AD194" s="57" t="s">
        <v>49</v>
      </c>
      <c r="AE194" s="42" t="s">
        <v>49</v>
      </c>
      <c r="AF194" s="57" t="s">
        <v>49</v>
      </c>
      <c r="AG194" s="42" t="s">
        <v>49</v>
      </c>
      <c r="AH194" s="57" t="s">
        <v>49</v>
      </c>
      <c r="AI194" s="42" t="s">
        <v>49</v>
      </c>
      <c r="AJ194" s="57" t="s">
        <v>49</v>
      </c>
      <c r="AK194" s="42" t="s">
        <v>55</v>
      </c>
      <c r="AL194" s="57" t="s">
        <v>60</v>
      </c>
      <c r="AM194" s="42" t="s">
        <v>49</v>
      </c>
      <c r="AN194" s="57" t="s">
        <v>49</v>
      </c>
      <c r="AO194" s="42" t="s">
        <v>49</v>
      </c>
      <c r="AP194" s="57" t="s">
        <v>49</v>
      </c>
      <c r="AQ194" s="42" t="s">
        <v>49</v>
      </c>
      <c r="AR194" s="57" t="s">
        <v>49</v>
      </c>
      <c r="AS194" s="42" t="s">
        <v>49</v>
      </c>
      <c r="AT194" s="57" t="s">
        <v>49</v>
      </c>
      <c r="AU194" s="42" t="s">
        <v>49</v>
      </c>
      <c r="AV194" s="57" t="s">
        <v>49</v>
      </c>
      <c r="AW194" s="42" t="s">
        <v>49</v>
      </c>
      <c r="AX194" s="57" t="s">
        <v>49</v>
      </c>
      <c r="AY194" s="42" t="s">
        <v>49</v>
      </c>
      <c r="AZ194" s="57" t="s">
        <v>49</v>
      </c>
      <c r="BA194" s="42" t="s">
        <v>49</v>
      </c>
      <c r="BB194" s="57" t="s">
        <v>49</v>
      </c>
      <c r="BC194" s="42" t="s">
        <v>49</v>
      </c>
      <c r="BD194" s="57" t="s">
        <v>49</v>
      </c>
      <c r="BE194" s="42" t="s">
        <v>49</v>
      </c>
      <c r="BF194" s="57" t="s">
        <v>49</v>
      </c>
      <c r="BG194" s="42" t="s">
        <v>49</v>
      </c>
      <c r="BH194" s="57" t="s">
        <v>49</v>
      </c>
      <c r="BI194" s="58"/>
    </row>
    <row r="195" spans="2:61" ht="33" customHeight="1" x14ac:dyDescent="0.2">
      <c r="B195" s="53" t="s">
        <v>415</v>
      </c>
      <c r="C195" s="54" t="s">
        <v>416</v>
      </c>
      <c r="D195" s="55" t="s">
        <v>48</v>
      </c>
      <c r="E195" s="42" t="s">
        <v>49</v>
      </c>
      <c r="F195" s="56" t="s">
        <v>49</v>
      </c>
      <c r="G195" s="42" t="s">
        <v>49</v>
      </c>
      <c r="H195" s="56" t="s">
        <v>49</v>
      </c>
      <c r="I195" s="42" t="s">
        <v>49</v>
      </c>
      <c r="J195" s="56" t="s">
        <v>49</v>
      </c>
      <c r="K195" s="42" t="s">
        <v>49</v>
      </c>
      <c r="L195" s="56" t="s">
        <v>49</v>
      </c>
      <c r="M195" s="42" t="s">
        <v>49</v>
      </c>
      <c r="N195" s="57" t="s">
        <v>49</v>
      </c>
      <c r="O195" s="42" t="s">
        <v>49</v>
      </c>
      <c r="P195" s="57" t="s">
        <v>49</v>
      </c>
      <c r="Q195" s="42" t="s">
        <v>49</v>
      </c>
      <c r="R195" s="57" t="s">
        <v>49</v>
      </c>
      <c r="S195" s="42" t="s">
        <v>50</v>
      </c>
      <c r="T195" s="57" t="s">
        <v>60</v>
      </c>
      <c r="U195" s="42" t="s">
        <v>49</v>
      </c>
      <c r="V195" s="57" t="s">
        <v>49</v>
      </c>
      <c r="W195" s="42" t="s">
        <v>49</v>
      </c>
      <c r="X195" s="57" t="s">
        <v>49</v>
      </c>
      <c r="Y195" s="42" t="s">
        <v>49</v>
      </c>
      <c r="Z195" s="57" t="s">
        <v>49</v>
      </c>
      <c r="AA195" s="42" t="s">
        <v>49</v>
      </c>
      <c r="AB195" s="57" t="s">
        <v>49</v>
      </c>
      <c r="AC195" s="42" t="s">
        <v>49</v>
      </c>
      <c r="AD195" s="57" t="s">
        <v>49</v>
      </c>
      <c r="AE195" s="42" t="s">
        <v>49</v>
      </c>
      <c r="AF195" s="57" t="s">
        <v>49</v>
      </c>
      <c r="AG195" s="42" t="s">
        <v>49</v>
      </c>
      <c r="AH195" s="57" t="s">
        <v>49</v>
      </c>
      <c r="AI195" s="42" t="s">
        <v>49</v>
      </c>
      <c r="AJ195" s="57" t="s">
        <v>49</v>
      </c>
      <c r="AK195" s="42" t="s">
        <v>49</v>
      </c>
      <c r="AL195" s="57" t="s">
        <v>49</v>
      </c>
      <c r="AM195" s="42" t="s">
        <v>49</v>
      </c>
      <c r="AN195" s="57" t="s">
        <v>49</v>
      </c>
      <c r="AO195" s="42" t="s">
        <v>49</v>
      </c>
      <c r="AP195" s="57" t="s">
        <v>49</v>
      </c>
      <c r="AQ195" s="42" t="s">
        <v>49</v>
      </c>
      <c r="AR195" s="57" t="s">
        <v>49</v>
      </c>
      <c r="AS195" s="42" t="s">
        <v>49</v>
      </c>
      <c r="AT195" s="57" t="s">
        <v>49</v>
      </c>
      <c r="AU195" s="42" t="s">
        <v>49</v>
      </c>
      <c r="AV195" s="57" t="s">
        <v>49</v>
      </c>
      <c r="AW195" s="42" t="s">
        <v>49</v>
      </c>
      <c r="AX195" s="57" t="s">
        <v>49</v>
      </c>
      <c r="AY195" s="42" t="s">
        <v>49</v>
      </c>
      <c r="AZ195" s="57" t="s">
        <v>49</v>
      </c>
      <c r="BA195" s="42" t="s">
        <v>49</v>
      </c>
      <c r="BB195" s="57" t="s">
        <v>49</v>
      </c>
      <c r="BC195" s="42" t="s">
        <v>49</v>
      </c>
      <c r="BD195" s="57" t="s">
        <v>49</v>
      </c>
      <c r="BE195" s="42" t="s">
        <v>49</v>
      </c>
      <c r="BF195" s="57" t="s">
        <v>49</v>
      </c>
      <c r="BG195" s="42" t="s">
        <v>49</v>
      </c>
      <c r="BH195" s="57" t="s">
        <v>49</v>
      </c>
      <c r="BI195" s="58"/>
    </row>
    <row r="196" spans="2:61" ht="33" customHeight="1" x14ac:dyDescent="0.2">
      <c r="B196" s="53" t="s">
        <v>417</v>
      </c>
      <c r="C196" s="54" t="s">
        <v>418</v>
      </c>
      <c r="D196" s="55" t="s">
        <v>48</v>
      </c>
      <c r="E196" s="42" t="s">
        <v>55</v>
      </c>
      <c r="F196" s="56" t="s">
        <v>60</v>
      </c>
      <c r="G196" s="42" t="s">
        <v>50</v>
      </c>
      <c r="H196" s="56" t="s">
        <v>60</v>
      </c>
      <c r="I196" s="42" t="s">
        <v>49</v>
      </c>
      <c r="J196" s="56" t="s">
        <v>60</v>
      </c>
      <c r="K196" s="42" t="s">
        <v>49</v>
      </c>
      <c r="L196" s="56" t="s">
        <v>49</v>
      </c>
      <c r="M196" s="42" t="s">
        <v>49</v>
      </c>
      <c r="N196" s="57" t="s">
        <v>60</v>
      </c>
      <c r="O196" s="42" t="s">
        <v>49</v>
      </c>
      <c r="P196" s="57" t="s">
        <v>60</v>
      </c>
      <c r="Q196" s="42" t="s">
        <v>49</v>
      </c>
      <c r="R196" s="57" t="s">
        <v>60</v>
      </c>
      <c r="S196" s="42" t="s">
        <v>49</v>
      </c>
      <c r="T196" s="57" t="s">
        <v>60</v>
      </c>
      <c r="U196" s="42" t="s">
        <v>49</v>
      </c>
      <c r="V196" s="57" t="s">
        <v>60</v>
      </c>
      <c r="W196" s="42" t="s">
        <v>49</v>
      </c>
      <c r="X196" s="57" t="s">
        <v>60</v>
      </c>
      <c r="Y196" s="42" t="s">
        <v>49</v>
      </c>
      <c r="Z196" s="57" t="s">
        <v>60</v>
      </c>
      <c r="AA196" s="42" t="s">
        <v>49</v>
      </c>
      <c r="AB196" s="57" t="s">
        <v>49</v>
      </c>
      <c r="AC196" s="42" t="s">
        <v>49</v>
      </c>
      <c r="AD196" s="57" t="s">
        <v>60</v>
      </c>
      <c r="AE196" s="42" t="s">
        <v>49</v>
      </c>
      <c r="AF196" s="57" t="s">
        <v>60</v>
      </c>
      <c r="AG196" s="42" t="s">
        <v>49</v>
      </c>
      <c r="AH196" s="57" t="s">
        <v>49</v>
      </c>
      <c r="AI196" s="42" t="s">
        <v>49</v>
      </c>
      <c r="AJ196" s="57" t="s">
        <v>49</v>
      </c>
      <c r="AK196" s="42" t="s">
        <v>49</v>
      </c>
      <c r="AL196" s="57" t="s">
        <v>60</v>
      </c>
      <c r="AM196" s="42" t="s">
        <v>49</v>
      </c>
      <c r="AN196" s="57" t="s">
        <v>60</v>
      </c>
      <c r="AO196" s="42" t="s">
        <v>49</v>
      </c>
      <c r="AP196" s="57" t="s">
        <v>60</v>
      </c>
      <c r="AQ196" s="42" t="s">
        <v>49</v>
      </c>
      <c r="AR196" s="57" t="s">
        <v>49</v>
      </c>
      <c r="AS196" s="42" t="s">
        <v>49</v>
      </c>
      <c r="AT196" s="57" t="s">
        <v>49</v>
      </c>
      <c r="AU196" s="42" t="s">
        <v>49</v>
      </c>
      <c r="AV196" s="57" t="s">
        <v>49</v>
      </c>
      <c r="AW196" s="42" t="s">
        <v>49</v>
      </c>
      <c r="AX196" s="57" t="s">
        <v>60</v>
      </c>
      <c r="AY196" s="42" t="s">
        <v>49</v>
      </c>
      <c r="AZ196" s="57" t="s">
        <v>49</v>
      </c>
      <c r="BA196" s="42" t="s">
        <v>49</v>
      </c>
      <c r="BB196" s="57" t="s">
        <v>49</v>
      </c>
      <c r="BC196" s="42" t="s">
        <v>57</v>
      </c>
      <c r="BD196" s="57" t="s">
        <v>60</v>
      </c>
      <c r="BE196" s="42" t="s">
        <v>49</v>
      </c>
      <c r="BF196" s="57" t="s">
        <v>49</v>
      </c>
      <c r="BG196" s="42" t="s">
        <v>49</v>
      </c>
      <c r="BH196" s="57" t="s">
        <v>49</v>
      </c>
      <c r="BI196" s="58"/>
    </row>
    <row r="197" spans="2:61" ht="33" customHeight="1" x14ac:dyDescent="0.2">
      <c r="B197" s="53" t="s">
        <v>419</v>
      </c>
      <c r="C197" s="54" t="s">
        <v>420</v>
      </c>
      <c r="D197" s="55" t="s">
        <v>48</v>
      </c>
      <c r="E197" s="42" t="s">
        <v>50</v>
      </c>
      <c r="F197" s="56" t="s">
        <v>60</v>
      </c>
      <c r="G197" s="42" t="s">
        <v>49</v>
      </c>
      <c r="H197" s="56" t="s">
        <v>49</v>
      </c>
      <c r="I197" s="42" t="s">
        <v>49</v>
      </c>
      <c r="J197" s="56" t="s">
        <v>49</v>
      </c>
      <c r="K197" s="42" t="s">
        <v>49</v>
      </c>
      <c r="L197" s="56" t="s">
        <v>49</v>
      </c>
      <c r="M197" s="42" t="s">
        <v>55</v>
      </c>
      <c r="N197" s="57" t="s">
        <v>60</v>
      </c>
      <c r="O197" s="42" t="s">
        <v>49</v>
      </c>
      <c r="P197" s="57" t="s">
        <v>49</v>
      </c>
      <c r="Q197" s="42" t="s">
        <v>49</v>
      </c>
      <c r="R197" s="57" t="s">
        <v>49</v>
      </c>
      <c r="S197" s="42" t="s">
        <v>49</v>
      </c>
      <c r="T197" s="57" t="s">
        <v>49</v>
      </c>
      <c r="U197" s="42" t="s">
        <v>49</v>
      </c>
      <c r="V197" s="57" t="s">
        <v>49</v>
      </c>
      <c r="W197" s="42" t="s">
        <v>49</v>
      </c>
      <c r="X197" s="57" t="s">
        <v>49</v>
      </c>
      <c r="Y197" s="42" t="s">
        <v>49</v>
      </c>
      <c r="Z197" s="57" t="s">
        <v>49</v>
      </c>
      <c r="AA197" s="42" t="s">
        <v>49</v>
      </c>
      <c r="AB197" s="57" t="s">
        <v>49</v>
      </c>
      <c r="AC197" s="42" t="s">
        <v>57</v>
      </c>
      <c r="AD197" s="57" t="s">
        <v>60</v>
      </c>
      <c r="AE197" s="42" t="s">
        <v>49</v>
      </c>
      <c r="AF197" s="57" t="s">
        <v>49</v>
      </c>
      <c r="AG197" s="42" t="s">
        <v>49</v>
      </c>
      <c r="AH197" s="57" t="s">
        <v>49</v>
      </c>
      <c r="AI197" s="42" t="s">
        <v>49</v>
      </c>
      <c r="AJ197" s="57" t="s">
        <v>49</v>
      </c>
      <c r="AK197" s="42" t="s">
        <v>49</v>
      </c>
      <c r="AL197" s="57" t="s">
        <v>49</v>
      </c>
      <c r="AM197" s="42" t="s">
        <v>49</v>
      </c>
      <c r="AN197" s="57" t="s">
        <v>49</v>
      </c>
      <c r="AO197" s="42" t="s">
        <v>49</v>
      </c>
      <c r="AP197" s="57" t="s">
        <v>49</v>
      </c>
      <c r="AQ197" s="42" t="s">
        <v>49</v>
      </c>
      <c r="AR197" s="57" t="s">
        <v>49</v>
      </c>
      <c r="AS197" s="42" t="s">
        <v>49</v>
      </c>
      <c r="AT197" s="57" t="s">
        <v>49</v>
      </c>
      <c r="AU197" s="42" t="s">
        <v>49</v>
      </c>
      <c r="AV197" s="57" t="s">
        <v>49</v>
      </c>
      <c r="AW197" s="42" t="s">
        <v>49</v>
      </c>
      <c r="AX197" s="57" t="s">
        <v>49</v>
      </c>
      <c r="AY197" s="42" t="s">
        <v>49</v>
      </c>
      <c r="AZ197" s="57" t="s">
        <v>49</v>
      </c>
      <c r="BA197" s="42" t="s">
        <v>49</v>
      </c>
      <c r="BB197" s="57" t="s">
        <v>49</v>
      </c>
      <c r="BC197" s="42" t="s">
        <v>49</v>
      </c>
      <c r="BD197" s="57" t="s">
        <v>49</v>
      </c>
      <c r="BE197" s="42" t="s">
        <v>49</v>
      </c>
      <c r="BF197" s="57" t="s">
        <v>49</v>
      </c>
      <c r="BG197" s="42" t="s">
        <v>49</v>
      </c>
      <c r="BH197" s="57" t="s">
        <v>49</v>
      </c>
      <c r="BI197" s="58"/>
    </row>
    <row r="198" spans="2:61" ht="33" customHeight="1" x14ac:dyDescent="0.2">
      <c r="B198" s="53" t="s">
        <v>421</v>
      </c>
      <c r="C198" s="54" t="s">
        <v>422</v>
      </c>
      <c r="D198" s="55" t="s">
        <v>48</v>
      </c>
      <c r="E198" s="42" t="s">
        <v>49</v>
      </c>
      <c r="F198" s="56" t="s">
        <v>49</v>
      </c>
      <c r="G198" s="42" t="s">
        <v>50</v>
      </c>
      <c r="H198" s="56" t="s">
        <v>60</v>
      </c>
      <c r="I198" s="42" t="s">
        <v>49</v>
      </c>
      <c r="J198" s="56" t="s">
        <v>49</v>
      </c>
      <c r="K198" s="42" t="s">
        <v>49</v>
      </c>
      <c r="L198" s="56" t="s">
        <v>49</v>
      </c>
      <c r="M198" s="42" t="s">
        <v>49</v>
      </c>
      <c r="N198" s="57" t="s">
        <v>49</v>
      </c>
      <c r="O198" s="42" t="s">
        <v>49</v>
      </c>
      <c r="P198" s="57" t="s">
        <v>49</v>
      </c>
      <c r="Q198" s="42" t="s">
        <v>49</v>
      </c>
      <c r="R198" s="57" t="s">
        <v>49</v>
      </c>
      <c r="S198" s="42" t="s">
        <v>49</v>
      </c>
      <c r="T198" s="57" t="s">
        <v>49</v>
      </c>
      <c r="U198" s="42" t="s">
        <v>49</v>
      </c>
      <c r="V198" s="57" t="s">
        <v>49</v>
      </c>
      <c r="W198" s="42" t="s">
        <v>49</v>
      </c>
      <c r="X198" s="57" t="s">
        <v>49</v>
      </c>
      <c r="Y198" s="42" t="s">
        <v>49</v>
      </c>
      <c r="Z198" s="57" t="s">
        <v>49</v>
      </c>
      <c r="AA198" s="42" t="s">
        <v>49</v>
      </c>
      <c r="AB198" s="57" t="s">
        <v>49</v>
      </c>
      <c r="AC198" s="42" t="s">
        <v>49</v>
      </c>
      <c r="AD198" s="57" t="s">
        <v>49</v>
      </c>
      <c r="AE198" s="42" t="s">
        <v>49</v>
      </c>
      <c r="AF198" s="57" t="s">
        <v>49</v>
      </c>
      <c r="AG198" s="42" t="s">
        <v>49</v>
      </c>
      <c r="AH198" s="57" t="s">
        <v>49</v>
      </c>
      <c r="AI198" s="42" t="s">
        <v>49</v>
      </c>
      <c r="AJ198" s="57" t="s">
        <v>49</v>
      </c>
      <c r="AK198" s="42" t="s">
        <v>49</v>
      </c>
      <c r="AL198" s="57" t="s">
        <v>49</v>
      </c>
      <c r="AM198" s="42" t="s">
        <v>49</v>
      </c>
      <c r="AN198" s="57" t="s">
        <v>49</v>
      </c>
      <c r="AO198" s="42" t="s">
        <v>49</v>
      </c>
      <c r="AP198" s="57" t="s">
        <v>49</v>
      </c>
      <c r="AQ198" s="42" t="s">
        <v>49</v>
      </c>
      <c r="AR198" s="57" t="s">
        <v>49</v>
      </c>
      <c r="AS198" s="42" t="s">
        <v>49</v>
      </c>
      <c r="AT198" s="57" t="s">
        <v>49</v>
      </c>
      <c r="AU198" s="42" t="s">
        <v>49</v>
      </c>
      <c r="AV198" s="57" t="s">
        <v>49</v>
      </c>
      <c r="AW198" s="42" t="s">
        <v>49</v>
      </c>
      <c r="AX198" s="57" t="s">
        <v>49</v>
      </c>
      <c r="AY198" s="42" t="s">
        <v>49</v>
      </c>
      <c r="AZ198" s="57" t="s">
        <v>49</v>
      </c>
      <c r="BA198" s="42" t="s">
        <v>49</v>
      </c>
      <c r="BB198" s="57" t="s">
        <v>49</v>
      </c>
      <c r="BC198" s="42" t="s">
        <v>49</v>
      </c>
      <c r="BD198" s="57" t="s">
        <v>49</v>
      </c>
      <c r="BE198" s="42" t="s">
        <v>49</v>
      </c>
      <c r="BF198" s="57" t="s">
        <v>49</v>
      </c>
      <c r="BG198" s="42" t="s">
        <v>49</v>
      </c>
      <c r="BH198" s="57" t="s">
        <v>49</v>
      </c>
      <c r="BI198" s="58"/>
    </row>
    <row r="199" spans="2:61" ht="33" customHeight="1" x14ac:dyDescent="0.2">
      <c r="B199" s="53" t="s">
        <v>423</v>
      </c>
      <c r="C199" s="54" t="s">
        <v>424</v>
      </c>
      <c r="D199" s="55" t="s">
        <v>48</v>
      </c>
      <c r="E199" s="42" t="s">
        <v>49</v>
      </c>
      <c r="F199" s="56" t="s">
        <v>49</v>
      </c>
      <c r="G199" s="42" t="s">
        <v>49</v>
      </c>
      <c r="H199" s="56" t="s">
        <v>49</v>
      </c>
      <c r="I199" s="42" t="s">
        <v>49</v>
      </c>
      <c r="J199" s="56" t="s">
        <v>49</v>
      </c>
      <c r="K199" s="42" t="s">
        <v>49</v>
      </c>
      <c r="L199" s="56" t="s">
        <v>49</v>
      </c>
      <c r="M199" s="42" t="s">
        <v>49</v>
      </c>
      <c r="N199" s="57" t="s">
        <v>49</v>
      </c>
      <c r="O199" s="42" t="s">
        <v>49</v>
      </c>
      <c r="P199" s="57" t="s">
        <v>49</v>
      </c>
      <c r="Q199" s="42" t="s">
        <v>49</v>
      </c>
      <c r="R199" s="57" t="s">
        <v>49</v>
      </c>
      <c r="S199" s="42" t="s">
        <v>49</v>
      </c>
      <c r="T199" s="57" t="s">
        <v>49</v>
      </c>
      <c r="U199" s="42" t="s">
        <v>49</v>
      </c>
      <c r="V199" s="57" t="s">
        <v>49</v>
      </c>
      <c r="W199" s="42" t="s">
        <v>49</v>
      </c>
      <c r="X199" s="57" t="s">
        <v>49</v>
      </c>
      <c r="Y199" s="42" t="s">
        <v>49</v>
      </c>
      <c r="Z199" s="57" t="s">
        <v>49</v>
      </c>
      <c r="AA199" s="42" t="s">
        <v>49</v>
      </c>
      <c r="AB199" s="57" t="s">
        <v>49</v>
      </c>
      <c r="AC199" s="42" t="s">
        <v>49</v>
      </c>
      <c r="AD199" s="57" t="s">
        <v>49</v>
      </c>
      <c r="AE199" s="42" t="s">
        <v>49</v>
      </c>
      <c r="AF199" s="57" t="s">
        <v>49</v>
      </c>
      <c r="AG199" s="42" t="s">
        <v>49</v>
      </c>
      <c r="AH199" s="57" t="s">
        <v>49</v>
      </c>
      <c r="AI199" s="42" t="s">
        <v>49</v>
      </c>
      <c r="AJ199" s="57" t="s">
        <v>49</v>
      </c>
      <c r="AK199" s="42" t="s">
        <v>49</v>
      </c>
      <c r="AL199" s="57" t="s">
        <v>49</v>
      </c>
      <c r="AM199" s="42" t="s">
        <v>49</v>
      </c>
      <c r="AN199" s="57" t="s">
        <v>49</v>
      </c>
      <c r="AO199" s="42" t="s">
        <v>49</v>
      </c>
      <c r="AP199" s="57" t="s">
        <v>49</v>
      </c>
      <c r="AQ199" s="42" t="s">
        <v>49</v>
      </c>
      <c r="AR199" s="57" t="s">
        <v>49</v>
      </c>
      <c r="AS199" s="42" t="s">
        <v>49</v>
      </c>
      <c r="AT199" s="57" t="s">
        <v>49</v>
      </c>
      <c r="AU199" s="42" t="s">
        <v>50</v>
      </c>
      <c r="AV199" s="57" t="s">
        <v>60</v>
      </c>
      <c r="AW199" s="42" t="s">
        <v>49</v>
      </c>
      <c r="AX199" s="57" t="s">
        <v>49</v>
      </c>
      <c r="AY199" s="42" t="s">
        <v>49</v>
      </c>
      <c r="AZ199" s="57" t="s">
        <v>49</v>
      </c>
      <c r="BA199" s="42" t="s">
        <v>49</v>
      </c>
      <c r="BB199" s="57" t="s">
        <v>49</v>
      </c>
      <c r="BC199" s="42" t="s">
        <v>49</v>
      </c>
      <c r="BD199" s="57" t="s">
        <v>49</v>
      </c>
      <c r="BE199" s="42" t="s">
        <v>49</v>
      </c>
      <c r="BF199" s="57" t="s">
        <v>49</v>
      </c>
      <c r="BG199" s="42" t="s">
        <v>49</v>
      </c>
      <c r="BH199" s="57" t="s">
        <v>49</v>
      </c>
      <c r="BI199" s="58"/>
    </row>
    <row r="200" spans="2:61" ht="33" customHeight="1" x14ac:dyDescent="0.2">
      <c r="B200" s="53" t="s">
        <v>425</v>
      </c>
      <c r="C200" s="54" t="s">
        <v>426</v>
      </c>
      <c r="D200" s="55" t="s">
        <v>48</v>
      </c>
      <c r="E200" s="42" t="s">
        <v>55</v>
      </c>
      <c r="F200" s="56" t="s">
        <v>60</v>
      </c>
      <c r="G200" s="42" t="s">
        <v>49</v>
      </c>
      <c r="H200" s="56" t="s">
        <v>49</v>
      </c>
      <c r="I200" s="42" t="s">
        <v>49</v>
      </c>
      <c r="J200" s="56" t="s">
        <v>49</v>
      </c>
      <c r="K200" s="42" t="s">
        <v>49</v>
      </c>
      <c r="L200" s="56" t="s">
        <v>49</v>
      </c>
      <c r="M200" s="42" t="s">
        <v>50</v>
      </c>
      <c r="N200" s="57" t="s">
        <v>60</v>
      </c>
      <c r="O200" s="42" t="s">
        <v>49</v>
      </c>
      <c r="P200" s="57" t="s">
        <v>49</v>
      </c>
      <c r="Q200" s="42" t="s">
        <v>49</v>
      </c>
      <c r="R200" s="57" t="s">
        <v>49</v>
      </c>
      <c r="S200" s="42" t="s">
        <v>49</v>
      </c>
      <c r="T200" s="57" t="s">
        <v>49</v>
      </c>
      <c r="U200" s="42" t="s">
        <v>49</v>
      </c>
      <c r="V200" s="57" t="s">
        <v>49</v>
      </c>
      <c r="W200" s="42" t="s">
        <v>49</v>
      </c>
      <c r="X200" s="57" t="s">
        <v>49</v>
      </c>
      <c r="Y200" s="42" t="s">
        <v>49</v>
      </c>
      <c r="Z200" s="57" t="s">
        <v>49</v>
      </c>
      <c r="AA200" s="42" t="s">
        <v>49</v>
      </c>
      <c r="AB200" s="57" t="s">
        <v>49</v>
      </c>
      <c r="AC200" s="42" t="s">
        <v>49</v>
      </c>
      <c r="AD200" s="57" t="s">
        <v>49</v>
      </c>
      <c r="AE200" s="42" t="s">
        <v>49</v>
      </c>
      <c r="AF200" s="57" t="s">
        <v>49</v>
      </c>
      <c r="AG200" s="42" t="s">
        <v>49</v>
      </c>
      <c r="AH200" s="57" t="s">
        <v>49</v>
      </c>
      <c r="AI200" s="42" t="s">
        <v>49</v>
      </c>
      <c r="AJ200" s="57" t="s">
        <v>49</v>
      </c>
      <c r="AK200" s="42" t="s">
        <v>49</v>
      </c>
      <c r="AL200" s="57" t="s">
        <v>49</v>
      </c>
      <c r="AM200" s="42" t="s">
        <v>49</v>
      </c>
      <c r="AN200" s="57" t="s">
        <v>49</v>
      </c>
      <c r="AO200" s="42" t="s">
        <v>49</v>
      </c>
      <c r="AP200" s="57" t="s">
        <v>49</v>
      </c>
      <c r="AQ200" s="42" t="s">
        <v>49</v>
      </c>
      <c r="AR200" s="57" t="s">
        <v>49</v>
      </c>
      <c r="AS200" s="42" t="s">
        <v>49</v>
      </c>
      <c r="AT200" s="57" t="s">
        <v>49</v>
      </c>
      <c r="AU200" s="42" t="s">
        <v>49</v>
      </c>
      <c r="AV200" s="57" t="s">
        <v>49</v>
      </c>
      <c r="AW200" s="42" t="s">
        <v>57</v>
      </c>
      <c r="AX200" s="57" t="s">
        <v>60</v>
      </c>
      <c r="AY200" s="42" t="s">
        <v>49</v>
      </c>
      <c r="AZ200" s="57" t="s">
        <v>49</v>
      </c>
      <c r="BA200" s="42" t="s">
        <v>49</v>
      </c>
      <c r="BB200" s="57" t="s">
        <v>49</v>
      </c>
      <c r="BC200" s="42" t="s">
        <v>49</v>
      </c>
      <c r="BD200" s="57" t="s">
        <v>49</v>
      </c>
      <c r="BE200" s="42" t="s">
        <v>49</v>
      </c>
      <c r="BF200" s="57" t="s">
        <v>49</v>
      </c>
      <c r="BG200" s="42" t="s">
        <v>49</v>
      </c>
      <c r="BH200" s="57" t="s">
        <v>49</v>
      </c>
      <c r="BI200" s="58"/>
    </row>
    <row r="201" spans="2:61" ht="33" customHeight="1" x14ac:dyDescent="0.2">
      <c r="B201" s="53" t="s">
        <v>427</v>
      </c>
      <c r="C201" s="54" t="s">
        <v>428</v>
      </c>
      <c r="D201" s="55" t="s">
        <v>48</v>
      </c>
      <c r="E201" s="42" t="s">
        <v>50</v>
      </c>
      <c r="F201" s="56" t="s">
        <v>51</v>
      </c>
      <c r="G201" s="42" t="s">
        <v>49</v>
      </c>
      <c r="H201" s="56" t="s">
        <v>49</v>
      </c>
      <c r="I201" s="42" t="s">
        <v>49</v>
      </c>
      <c r="J201" s="56" t="s">
        <v>49</v>
      </c>
      <c r="K201" s="42" t="s">
        <v>49</v>
      </c>
      <c r="L201" s="56" t="s">
        <v>49</v>
      </c>
      <c r="M201" s="42" t="s">
        <v>65</v>
      </c>
      <c r="N201" s="57" t="s">
        <v>60</v>
      </c>
      <c r="O201" s="42" t="s">
        <v>49</v>
      </c>
      <c r="P201" s="57" t="s">
        <v>49</v>
      </c>
      <c r="Q201" s="42" t="s">
        <v>49</v>
      </c>
      <c r="R201" s="57" t="s">
        <v>49</v>
      </c>
      <c r="S201" s="42" t="s">
        <v>49</v>
      </c>
      <c r="T201" s="57" t="s">
        <v>49</v>
      </c>
      <c r="U201" s="42" t="s">
        <v>49</v>
      </c>
      <c r="V201" s="57" t="s">
        <v>49</v>
      </c>
      <c r="W201" s="42" t="s">
        <v>49</v>
      </c>
      <c r="X201" s="57" t="s">
        <v>49</v>
      </c>
      <c r="Y201" s="42" t="s">
        <v>49</v>
      </c>
      <c r="Z201" s="57" t="s">
        <v>49</v>
      </c>
      <c r="AA201" s="42" t="s">
        <v>49</v>
      </c>
      <c r="AB201" s="57" t="s">
        <v>49</v>
      </c>
      <c r="AC201" s="42" t="s">
        <v>49</v>
      </c>
      <c r="AD201" s="57" t="s">
        <v>49</v>
      </c>
      <c r="AE201" s="42" t="s">
        <v>49</v>
      </c>
      <c r="AF201" s="57" t="s">
        <v>49</v>
      </c>
      <c r="AG201" s="42" t="s">
        <v>49</v>
      </c>
      <c r="AH201" s="57" t="s">
        <v>49</v>
      </c>
      <c r="AI201" s="42" t="s">
        <v>49</v>
      </c>
      <c r="AJ201" s="57" t="s">
        <v>49</v>
      </c>
      <c r="AK201" s="42" t="s">
        <v>49</v>
      </c>
      <c r="AL201" s="57" t="s">
        <v>49</v>
      </c>
      <c r="AM201" s="42" t="s">
        <v>49</v>
      </c>
      <c r="AN201" s="57" t="s">
        <v>49</v>
      </c>
      <c r="AO201" s="42" t="s">
        <v>49</v>
      </c>
      <c r="AP201" s="57" t="s">
        <v>49</v>
      </c>
      <c r="AQ201" s="42" t="s">
        <v>57</v>
      </c>
      <c r="AR201" s="57" t="s">
        <v>51</v>
      </c>
      <c r="AS201" s="42" t="s">
        <v>49</v>
      </c>
      <c r="AT201" s="57" t="s">
        <v>49</v>
      </c>
      <c r="AU201" s="42" t="s">
        <v>49</v>
      </c>
      <c r="AV201" s="57" t="s">
        <v>49</v>
      </c>
      <c r="AW201" s="42" t="s">
        <v>55</v>
      </c>
      <c r="AX201" s="57" t="s">
        <v>60</v>
      </c>
      <c r="AY201" s="42" t="s">
        <v>49</v>
      </c>
      <c r="AZ201" s="57" t="s">
        <v>49</v>
      </c>
      <c r="BA201" s="42" t="s">
        <v>49</v>
      </c>
      <c r="BB201" s="57" t="s">
        <v>49</v>
      </c>
      <c r="BC201" s="42" t="s">
        <v>49</v>
      </c>
      <c r="BD201" s="57" t="s">
        <v>49</v>
      </c>
      <c r="BE201" s="42" t="s">
        <v>49</v>
      </c>
      <c r="BF201" s="57" t="s">
        <v>49</v>
      </c>
      <c r="BG201" s="42" t="s">
        <v>49</v>
      </c>
      <c r="BH201" s="57" t="s">
        <v>49</v>
      </c>
      <c r="BI201" s="58"/>
    </row>
    <row r="202" spans="2:61" ht="33" customHeight="1" x14ac:dyDescent="0.2">
      <c r="B202" s="53" t="s">
        <v>429</v>
      </c>
      <c r="C202" s="54" t="s">
        <v>430</v>
      </c>
      <c r="D202" s="55" t="s">
        <v>48</v>
      </c>
      <c r="E202" s="42" t="s">
        <v>50</v>
      </c>
      <c r="F202" s="56" t="s">
        <v>60</v>
      </c>
      <c r="G202" s="42" t="s">
        <v>49</v>
      </c>
      <c r="H202" s="56" t="s">
        <v>49</v>
      </c>
      <c r="I202" s="42" t="s">
        <v>49</v>
      </c>
      <c r="J202" s="56" t="s">
        <v>49</v>
      </c>
      <c r="K202" s="42" t="s">
        <v>49</v>
      </c>
      <c r="L202" s="56" t="s">
        <v>49</v>
      </c>
      <c r="M202" s="42" t="s">
        <v>68</v>
      </c>
      <c r="N202" s="57" t="s">
        <v>51</v>
      </c>
      <c r="O202" s="42" t="s">
        <v>49</v>
      </c>
      <c r="P202" s="57" t="s">
        <v>49</v>
      </c>
      <c r="Q202" s="42" t="s">
        <v>49</v>
      </c>
      <c r="R202" s="57" t="s">
        <v>49</v>
      </c>
      <c r="S202" s="42" t="s">
        <v>49</v>
      </c>
      <c r="T202" s="57" t="s">
        <v>49</v>
      </c>
      <c r="U202" s="42" t="s">
        <v>49</v>
      </c>
      <c r="V202" s="57" t="s">
        <v>49</v>
      </c>
      <c r="W202" s="42" t="s">
        <v>49</v>
      </c>
      <c r="X202" s="57" t="s">
        <v>49</v>
      </c>
      <c r="Y202" s="42" t="s">
        <v>49</v>
      </c>
      <c r="Z202" s="57" t="s">
        <v>49</v>
      </c>
      <c r="AA202" s="42" t="s">
        <v>49</v>
      </c>
      <c r="AB202" s="57" t="s">
        <v>49</v>
      </c>
      <c r="AC202" s="42" t="s">
        <v>55</v>
      </c>
      <c r="AD202" s="57" t="s">
        <v>60</v>
      </c>
      <c r="AE202" s="42" t="s">
        <v>49</v>
      </c>
      <c r="AF202" s="57" t="s">
        <v>49</v>
      </c>
      <c r="AG202" s="42" t="s">
        <v>49</v>
      </c>
      <c r="AH202" s="57" t="s">
        <v>49</v>
      </c>
      <c r="AI202" s="42" t="s">
        <v>49</v>
      </c>
      <c r="AJ202" s="57" t="s">
        <v>49</v>
      </c>
      <c r="AK202" s="42" t="s">
        <v>49</v>
      </c>
      <c r="AL202" s="57" t="s">
        <v>49</v>
      </c>
      <c r="AM202" s="42" t="s">
        <v>49</v>
      </c>
      <c r="AN202" s="57" t="s">
        <v>49</v>
      </c>
      <c r="AO202" s="42" t="s">
        <v>49</v>
      </c>
      <c r="AP202" s="57" t="s">
        <v>49</v>
      </c>
      <c r="AQ202" s="42" t="s">
        <v>49</v>
      </c>
      <c r="AR202" s="57" t="s">
        <v>49</v>
      </c>
      <c r="AS202" s="42" t="s">
        <v>49</v>
      </c>
      <c r="AT202" s="57" t="s">
        <v>49</v>
      </c>
      <c r="AU202" s="42" t="s">
        <v>49</v>
      </c>
      <c r="AV202" s="57" t="s">
        <v>49</v>
      </c>
      <c r="AW202" s="42" t="s">
        <v>49</v>
      </c>
      <c r="AX202" s="57" t="s">
        <v>49</v>
      </c>
      <c r="AY202" s="42" t="s">
        <v>49</v>
      </c>
      <c r="AZ202" s="57" t="s">
        <v>49</v>
      </c>
      <c r="BA202" s="42" t="s">
        <v>49</v>
      </c>
      <c r="BB202" s="57" t="s">
        <v>49</v>
      </c>
      <c r="BC202" s="42" t="s">
        <v>57</v>
      </c>
      <c r="BD202" s="57" t="s">
        <v>60</v>
      </c>
      <c r="BE202" s="42" t="s">
        <v>49</v>
      </c>
      <c r="BF202" s="57" t="s">
        <v>49</v>
      </c>
      <c r="BG202" s="42" t="s">
        <v>49</v>
      </c>
      <c r="BH202" s="57" t="s">
        <v>49</v>
      </c>
      <c r="BI202" s="58"/>
    </row>
    <row r="203" spans="2:61" ht="33" customHeight="1" x14ac:dyDescent="0.2">
      <c r="B203" s="53" t="s">
        <v>431</v>
      </c>
      <c r="C203" s="54" t="s">
        <v>432</v>
      </c>
      <c r="D203" s="55" t="s">
        <v>48</v>
      </c>
      <c r="E203" s="42" t="s">
        <v>49</v>
      </c>
      <c r="F203" s="56" t="s">
        <v>49</v>
      </c>
      <c r="G203" s="42" t="s">
        <v>50</v>
      </c>
      <c r="H203" s="56" t="s">
        <v>60</v>
      </c>
      <c r="I203" s="42" t="s">
        <v>49</v>
      </c>
      <c r="J203" s="56" t="s">
        <v>49</v>
      </c>
      <c r="K203" s="42" t="s">
        <v>49</v>
      </c>
      <c r="L203" s="56" t="s">
        <v>49</v>
      </c>
      <c r="M203" s="42" t="s">
        <v>65</v>
      </c>
      <c r="N203" s="57" t="s">
        <v>60</v>
      </c>
      <c r="O203" s="42" t="s">
        <v>49</v>
      </c>
      <c r="P203" s="57" t="s">
        <v>49</v>
      </c>
      <c r="Q203" s="42" t="s">
        <v>49</v>
      </c>
      <c r="R203" s="57" t="s">
        <v>49</v>
      </c>
      <c r="S203" s="42" t="s">
        <v>49</v>
      </c>
      <c r="T203" s="57" t="s">
        <v>49</v>
      </c>
      <c r="U203" s="42" t="s">
        <v>49</v>
      </c>
      <c r="V203" s="57" t="s">
        <v>49</v>
      </c>
      <c r="W203" s="42" t="s">
        <v>49</v>
      </c>
      <c r="X203" s="57" t="s">
        <v>49</v>
      </c>
      <c r="Y203" s="42" t="s">
        <v>68</v>
      </c>
      <c r="Z203" s="57" t="s">
        <v>60</v>
      </c>
      <c r="AA203" s="42" t="s">
        <v>49</v>
      </c>
      <c r="AB203" s="57" t="s">
        <v>49</v>
      </c>
      <c r="AC203" s="42" t="s">
        <v>49</v>
      </c>
      <c r="AD203" s="57" t="s">
        <v>49</v>
      </c>
      <c r="AE203" s="42" t="s">
        <v>49</v>
      </c>
      <c r="AF203" s="57" t="s">
        <v>49</v>
      </c>
      <c r="AG203" s="42" t="s">
        <v>49</v>
      </c>
      <c r="AH203" s="57" t="s">
        <v>49</v>
      </c>
      <c r="AI203" s="42" t="s">
        <v>49</v>
      </c>
      <c r="AJ203" s="57" t="s">
        <v>49</v>
      </c>
      <c r="AK203" s="42" t="s">
        <v>57</v>
      </c>
      <c r="AL203" s="57" t="s">
        <v>60</v>
      </c>
      <c r="AM203" s="42" t="s">
        <v>55</v>
      </c>
      <c r="AN203" s="57" t="s">
        <v>60</v>
      </c>
      <c r="AO203" s="42" t="s">
        <v>49</v>
      </c>
      <c r="AP203" s="57" t="s">
        <v>49</v>
      </c>
      <c r="AQ203" s="42" t="s">
        <v>49</v>
      </c>
      <c r="AR203" s="57" t="s">
        <v>49</v>
      </c>
      <c r="AS203" s="42" t="s">
        <v>49</v>
      </c>
      <c r="AT203" s="57" t="s">
        <v>49</v>
      </c>
      <c r="AU203" s="42" t="s">
        <v>49</v>
      </c>
      <c r="AV203" s="57" t="s">
        <v>49</v>
      </c>
      <c r="AW203" s="42" t="s">
        <v>49</v>
      </c>
      <c r="AX203" s="57" t="s">
        <v>49</v>
      </c>
      <c r="AY203" s="42" t="s">
        <v>49</v>
      </c>
      <c r="AZ203" s="57" t="s">
        <v>49</v>
      </c>
      <c r="BA203" s="42" t="s">
        <v>49</v>
      </c>
      <c r="BB203" s="57" t="s">
        <v>49</v>
      </c>
      <c r="BC203" s="42" t="s">
        <v>49</v>
      </c>
      <c r="BD203" s="57" t="s">
        <v>49</v>
      </c>
      <c r="BE203" s="42" t="s">
        <v>49</v>
      </c>
      <c r="BF203" s="57" t="s">
        <v>49</v>
      </c>
      <c r="BG203" s="42" t="s">
        <v>49</v>
      </c>
      <c r="BH203" s="57" t="s">
        <v>49</v>
      </c>
      <c r="BI203" s="58"/>
    </row>
    <row r="204" spans="2:61" ht="33" customHeight="1" x14ac:dyDescent="0.2">
      <c r="B204" s="53" t="s">
        <v>433</v>
      </c>
      <c r="C204" s="54" t="s">
        <v>434</v>
      </c>
      <c r="D204" s="55" t="s">
        <v>48</v>
      </c>
      <c r="E204" s="42" t="s">
        <v>50</v>
      </c>
      <c r="F204" s="56" t="s">
        <v>51</v>
      </c>
      <c r="G204" s="42" t="s">
        <v>49</v>
      </c>
      <c r="H204" s="56" t="s">
        <v>49</v>
      </c>
      <c r="I204" s="42" t="s">
        <v>49</v>
      </c>
      <c r="J204" s="56" t="s">
        <v>49</v>
      </c>
      <c r="K204" s="42" t="s">
        <v>49</v>
      </c>
      <c r="L204" s="56" t="s">
        <v>49</v>
      </c>
      <c r="M204" s="42" t="s">
        <v>65</v>
      </c>
      <c r="N204" s="57" t="s">
        <v>51</v>
      </c>
      <c r="O204" s="42" t="s">
        <v>49</v>
      </c>
      <c r="P204" s="57" t="s">
        <v>49</v>
      </c>
      <c r="Q204" s="42" t="s">
        <v>49</v>
      </c>
      <c r="R204" s="57" t="s">
        <v>49</v>
      </c>
      <c r="S204" s="42" t="s">
        <v>49</v>
      </c>
      <c r="T204" s="57" t="s">
        <v>49</v>
      </c>
      <c r="U204" s="42" t="s">
        <v>49</v>
      </c>
      <c r="V204" s="57" t="s">
        <v>49</v>
      </c>
      <c r="W204" s="42" t="s">
        <v>49</v>
      </c>
      <c r="X204" s="57" t="s">
        <v>49</v>
      </c>
      <c r="Y204" s="42" t="s">
        <v>49</v>
      </c>
      <c r="Z204" s="57" t="s">
        <v>49</v>
      </c>
      <c r="AA204" s="42" t="s">
        <v>49</v>
      </c>
      <c r="AB204" s="57" t="s">
        <v>49</v>
      </c>
      <c r="AC204" s="42" t="s">
        <v>55</v>
      </c>
      <c r="AD204" s="57" t="s">
        <v>51</v>
      </c>
      <c r="AE204" s="42" t="s">
        <v>49</v>
      </c>
      <c r="AF204" s="57" t="s">
        <v>49</v>
      </c>
      <c r="AG204" s="42" t="s">
        <v>49</v>
      </c>
      <c r="AH204" s="57" t="s">
        <v>49</v>
      </c>
      <c r="AI204" s="42" t="s">
        <v>49</v>
      </c>
      <c r="AJ204" s="57" t="s">
        <v>49</v>
      </c>
      <c r="AK204" s="42" t="s">
        <v>49</v>
      </c>
      <c r="AL204" s="57" t="s">
        <v>49</v>
      </c>
      <c r="AM204" s="42" t="s">
        <v>49</v>
      </c>
      <c r="AN204" s="57" t="s">
        <v>49</v>
      </c>
      <c r="AO204" s="42" t="s">
        <v>49</v>
      </c>
      <c r="AP204" s="57" t="s">
        <v>49</v>
      </c>
      <c r="AQ204" s="42" t="s">
        <v>49</v>
      </c>
      <c r="AR204" s="57" t="s">
        <v>49</v>
      </c>
      <c r="AS204" s="42" t="s">
        <v>49</v>
      </c>
      <c r="AT204" s="57" t="s">
        <v>49</v>
      </c>
      <c r="AU204" s="42" t="s">
        <v>49</v>
      </c>
      <c r="AV204" s="57" t="s">
        <v>49</v>
      </c>
      <c r="AW204" s="42" t="s">
        <v>49</v>
      </c>
      <c r="AX204" s="57" t="s">
        <v>49</v>
      </c>
      <c r="AY204" s="42" t="s">
        <v>49</v>
      </c>
      <c r="AZ204" s="57" t="s">
        <v>49</v>
      </c>
      <c r="BA204" s="42" t="s">
        <v>49</v>
      </c>
      <c r="BB204" s="57" t="s">
        <v>49</v>
      </c>
      <c r="BC204" s="42" t="s">
        <v>49</v>
      </c>
      <c r="BD204" s="57" t="s">
        <v>49</v>
      </c>
      <c r="BE204" s="42" t="s">
        <v>49</v>
      </c>
      <c r="BF204" s="57" t="s">
        <v>49</v>
      </c>
      <c r="BG204" s="42" t="s">
        <v>49</v>
      </c>
      <c r="BH204" s="57" t="s">
        <v>49</v>
      </c>
      <c r="BI204" s="58"/>
    </row>
    <row r="205" spans="2:61" ht="33" customHeight="1" x14ac:dyDescent="0.2">
      <c r="B205" s="53" t="s">
        <v>435</v>
      </c>
      <c r="C205" s="54" t="s">
        <v>436</v>
      </c>
      <c r="D205" s="55" t="s">
        <v>48</v>
      </c>
      <c r="E205" s="42" t="s">
        <v>49</v>
      </c>
      <c r="F205" s="56" t="s">
        <v>49</v>
      </c>
      <c r="G205" s="42" t="s">
        <v>50</v>
      </c>
      <c r="H205" s="56" t="s">
        <v>60</v>
      </c>
      <c r="I205" s="42" t="s">
        <v>49</v>
      </c>
      <c r="J205" s="56" t="s">
        <v>49</v>
      </c>
      <c r="K205" s="42" t="s">
        <v>49</v>
      </c>
      <c r="L205" s="56" t="s">
        <v>49</v>
      </c>
      <c r="M205" s="42" t="s">
        <v>49</v>
      </c>
      <c r="N205" s="57" t="s">
        <v>49</v>
      </c>
      <c r="O205" s="42" t="s">
        <v>49</v>
      </c>
      <c r="P205" s="57" t="s">
        <v>49</v>
      </c>
      <c r="Q205" s="42" t="s">
        <v>49</v>
      </c>
      <c r="R205" s="57" t="s">
        <v>49</v>
      </c>
      <c r="S205" s="42" t="s">
        <v>49</v>
      </c>
      <c r="T205" s="57" t="s">
        <v>49</v>
      </c>
      <c r="U205" s="42" t="s">
        <v>49</v>
      </c>
      <c r="V205" s="57" t="s">
        <v>49</v>
      </c>
      <c r="W205" s="42" t="s">
        <v>49</v>
      </c>
      <c r="X205" s="57" t="s">
        <v>49</v>
      </c>
      <c r="Y205" s="42" t="s">
        <v>49</v>
      </c>
      <c r="Z205" s="57" t="s">
        <v>49</v>
      </c>
      <c r="AA205" s="42" t="s">
        <v>49</v>
      </c>
      <c r="AB205" s="57" t="s">
        <v>49</v>
      </c>
      <c r="AC205" s="42" t="s">
        <v>49</v>
      </c>
      <c r="AD205" s="57" t="s">
        <v>49</v>
      </c>
      <c r="AE205" s="42" t="s">
        <v>49</v>
      </c>
      <c r="AF205" s="57" t="s">
        <v>49</v>
      </c>
      <c r="AG205" s="42" t="s">
        <v>49</v>
      </c>
      <c r="AH205" s="57" t="s">
        <v>49</v>
      </c>
      <c r="AI205" s="42" t="s">
        <v>49</v>
      </c>
      <c r="AJ205" s="57" t="s">
        <v>49</v>
      </c>
      <c r="AK205" s="42" t="s">
        <v>49</v>
      </c>
      <c r="AL205" s="57" t="s">
        <v>49</v>
      </c>
      <c r="AM205" s="42" t="s">
        <v>49</v>
      </c>
      <c r="AN205" s="57" t="s">
        <v>49</v>
      </c>
      <c r="AO205" s="42" t="s">
        <v>49</v>
      </c>
      <c r="AP205" s="57" t="s">
        <v>49</v>
      </c>
      <c r="AQ205" s="42" t="s">
        <v>49</v>
      </c>
      <c r="AR205" s="57" t="s">
        <v>49</v>
      </c>
      <c r="AS205" s="42" t="s">
        <v>49</v>
      </c>
      <c r="AT205" s="57" t="s">
        <v>49</v>
      </c>
      <c r="AU205" s="42" t="s">
        <v>49</v>
      </c>
      <c r="AV205" s="57" t="s">
        <v>49</v>
      </c>
      <c r="AW205" s="42" t="s">
        <v>49</v>
      </c>
      <c r="AX205" s="57" t="s">
        <v>49</v>
      </c>
      <c r="AY205" s="42" t="s">
        <v>49</v>
      </c>
      <c r="AZ205" s="57" t="s">
        <v>49</v>
      </c>
      <c r="BA205" s="42" t="s">
        <v>49</v>
      </c>
      <c r="BB205" s="57" t="s">
        <v>49</v>
      </c>
      <c r="BC205" s="42" t="s">
        <v>49</v>
      </c>
      <c r="BD205" s="57" t="s">
        <v>49</v>
      </c>
      <c r="BE205" s="42" t="s">
        <v>49</v>
      </c>
      <c r="BF205" s="57" t="s">
        <v>49</v>
      </c>
      <c r="BG205" s="42" t="s">
        <v>49</v>
      </c>
      <c r="BH205" s="57" t="s">
        <v>49</v>
      </c>
      <c r="BI205" s="58"/>
    </row>
    <row r="206" spans="2:61" ht="33" customHeight="1" x14ac:dyDescent="0.2">
      <c r="B206" s="53" t="s">
        <v>437</v>
      </c>
      <c r="C206" s="54" t="s">
        <v>438</v>
      </c>
      <c r="D206" s="55" t="s">
        <v>48</v>
      </c>
      <c r="E206" s="42" t="s">
        <v>50</v>
      </c>
      <c r="F206" s="56" t="s">
        <v>60</v>
      </c>
      <c r="G206" s="42" t="s">
        <v>55</v>
      </c>
      <c r="H206" s="56" t="s">
        <v>51</v>
      </c>
      <c r="I206" s="42" t="s">
        <v>49</v>
      </c>
      <c r="J206" s="56" t="s">
        <v>49</v>
      </c>
      <c r="K206" s="42" t="s">
        <v>49</v>
      </c>
      <c r="L206" s="56" t="s">
        <v>49</v>
      </c>
      <c r="M206" s="42" t="s">
        <v>49</v>
      </c>
      <c r="N206" s="57" t="s">
        <v>49</v>
      </c>
      <c r="O206" s="42" t="s">
        <v>49</v>
      </c>
      <c r="P206" s="57" t="s">
        <v>49</v>
      </c>
      <c r="Q206" s="42" t="s">
        <v>49</v>
      </c>
      <c r="R206" s="57" t="s">
        <v>49</v>
      </c>
      <c r="S206" s="42" t="s">
        <v>49</v>
      </c>
      <c r="T206" s="57" t="s">
        <v>49</v>
      </c>
      <c r="U206" s="42" t="s">
        <v>49</v>
      </c>
      <c r="V206" s="57" t="s">
        <v>49</v>
      </c>
      <c r="W206" s="42" t="s">
        <v>49</v>
      </c>
      <c r="X206" s="57" t="s">
        <v>49</v>
      </c>
      <c r="Y206" s="42" t="s">
        <v>49</v>
      </c>
      <c r="Z206" s="57" t="s">
        <v>49</v>
      </c>
      <c r="AA206" s="42" t="s">
        <v>49</v>
      </c>
      <c r="AB206" s="57" t="s">
        <v>49</v>
      </c>
      <c r="AC206" s="42" t="s">
        <v>49</v>
      </c>
      <c r="AD206" s="57" t="s">
        <v>49</v>
      </c>
      <c r="AE206" s="42" t="s">
        <v>49</v>
      </c>
      <c r="AF206" s="57" t="s">
        <v>49</v>
      </c>
      <c r="AG206" s="42" t="s">
        <v>49</v>
      </c>
      <c r="AH206" s="57" t="s">
        <v>49</v>
      </c>
      <c r="AI206" s="42" t="s">
        <v>49</v>
      </c>
      <c r="AJ206" s="57" t="s">
        <v>49</v>
      </c>
      <c r="AK206" s="42" t="s">
        <v>49</v>
      </c>
      <c r="AL206" s="57" t="s">
        <v>49</v>
      </c>
      <c r="AM206" s="42" t="s">
        <v>49</v>
      </c>
      <c r="AN206" s="57" t="s">
        <v>49</v>
      </c>
      <c r="AO206" s="42" t="s">
        <v>49</v>
      </c>
      <c r="AP206" s="57" t="s">
        <v>49</v>
      </c>
      <c r="AQ206" s="42" t="s">
        <v>49</v>
      </c>
      <c r="AR206" s="57" t="s">
        <v>49</v>
      </c>
      <c r="AS206" s="42" t="s">
        <v>49</v>
      </c>
      <c r="AT206" s="57" t="s">
        <v>49</v>
      </c>
      <c r="AU206" s="42" t="s">
        <v>49</v>
      </c>
      <c r="AV206" s="57" t="s">
        <v>49</v>
      </c>
      <c r="AW206" s="42" t="s">
        <v>49</v>
      </c>
      <c r="AX206" s="57" t="s">
        <v>49</v>
      </c>
      <c r="AY206" s="42" t="s">
        <v>49</v>
      </c>
      <c r="AZ206" s="57" t="s">
        <v>49</v>
      </c>
      <c r="BA206" s="42" t="s">
        <v>49</v>
      </c>
      <c r="BB206" s="57" t="s">
        <v>49</v>
      </c>
      <c r="BC206" s="42" t="s">
        <v>57</v>
      </c>
      <c r="BD206" s="57" t="s">
        <v>60</v>
      </c>
      <c r="BE206" s="42" t="s">
        <v>49</v>
      </c>
      <c r="BF206" s="57" t="s">
        <v>49</v>
      </c>
      <c r="BG206" s="42" t="s">
        <v>49</v>
      </c>
      <c r="BH206" s="57" t="s">
        <v>49</v>
      </c>
      <c r="BI206" s="58"/>
    </row>
    <row r="207" spans="2:61" ht="33" customHeight="1" x14ac:dyDescent="0.2">
      <c r="B207" s="53" t="s">
        <v>439</v>
      </c>
      <c r="C207" s="54" t="s">
        <v>440</v>
      </c>
      <c r="D207" s="55" t="s">
        <v>54</v>
      </c>
      <c r="E207" s="42" t="s">
        <v>57</v>
      </c>
      <c r="F207" s="56" t="s">
        <v>56</v>
      </c>
      <c r="G207" s="42" t="s">
        <v>49</v>
      </c>
      <c r="H207" s="56" t="s">
        <v>49</v>
      </c>
      <c r="I207" s="42" t="s">
        <v>49</v>
      </c>
      <c r="J207" s="56" t="s">
        <v>49</v>
      </c>
      <c r="K207" s="42" t="s">
        <v>49</v>
      </c>
      <c r="L207" s="56" t="s">
        <v>49</v>
      </c>
      <c r="M207" s="42" t="s">
        <v>49</v>
      </c>
      <c r="N207" s="57" t="s">
        <v>49</v>
      </c>
      <c r="O207" s="42" t="s">
        <v>49</v>
      </c>
      <c r="P207" s="57" t="s">
        <v>49</v>
      </c>
      <c r="Q207" s="42" t="s">
        <v>49</v>
      </c>
      <c r="R207" s="57" t="s">
        <v>49</v>
      </c>
      <c r="S207" s="42" t="s">
        <v>49</v>
      </c>
      <c r="T207" s="57" t="s">
        <v>49</v>
      </c>
      <c r="U207" s="42" t="s">
        <v>50</v>
      </c>
      <c r="V207" s="57" t="s">
        <v>56</v>
      </c>
      <c r="W207" s="42" t="s">
        <v>49</v>
      </c>
      <c r="X207" s="57" t="s">
        <v>49</v>
      </c>
      <c r="Y207" s="42" t="s">
        <v>49</v>
      </c>
      <c r="Z207" s="57" t="s">
        <v>49</v>
      </c>
      <c r="AA207" s="42" t="s">
        <v>49</v>
      </c>
      <c r="AB207" s="57" t="s">
        <v>49</v>
      </c>
      <c r="AC207" s="42" t="s">
        <v>49</v>
      </c>
      <c r="AD207" s="57" t="s">
        <v>49</v>
      </c>
      <c r="AE207" s="42" t="s">
        <v>49</v>
      </c>
      <c r="AF207" s="57" t="s">
        <v>49</v>
      </c>
      <c r="AG207" s="42" t="s">
        <v>49</v>
      </c>
      <c r="AH207" s="57" t="s">
        <v>49</v>
      </c>
      <c r="AI207" s="42" t="s">
        <v>49</v>
      </c>
      <c r="AJ207" s="57" t="s">
        <v>49</v>
      </c>
      <c r="AK207" s="42" t="s">
        <v>49</v>
      </c>
      <c r="AL207" s="57" t="s">
        <v>49</v>
      </c>
      <c r="AM207" s="42" t="s">
        <v>49</v>
      </c>
      <c r="AN207" s="57" t="s">
        <v>49</v>
      </c>
      <c r="AO207" s="42" t="s">
        <v>49</v>
      </c>
      <c r="AP207" s="57" t="s">
        <v>49</v>
      </c>
      <c r="AQ207" s="42" t="s">
        <v>49</v>
      </c>
      <c r="AR207" s="57" t="s">
        <v>49</v>
      </c>
      <c r="AS207" s="42" t="s">
        <v>49</v>
      </c>
      <c r="AT207" s="57" t="s">
        <v>49</v>
      </c>
      <c r="AU207" s="42" t="s">
        <v>49</v>
      </c>
      <c r="AV207" s="57" t="s">
        <v>49</v>
      </c>
      <c r="AW207" s="42" t="s">
        <v>49</v>
      </c>
      <c r="AX207" s="57" t="s">
        <v>49</v>
      </c>
      <c r="AY207" s="42" t="s">
        <v>49</v>
      </c>
      <c r="AZ207" s="57" t="s">
        <v>49</v>
      </c>
      <c r="BA207" s="42" t="s">
        <v>49</v>
      </c>
      <c r="BB207" s="57" t="s">
        <v>49</v>
      </c>
      <c r="BC207" s="42" t="s">
        <v>55</v>
      </c>
      <c r="BD207" s="57" t="s">
        <v>56</v>
      </c>
      <c r="BE207" s="42" t="s">
        <v>49</v>
      </c>
      <c r="BF207" s="57" t="s">
        <v>49</v>
      </c>
      <c r="BG207" s="42" t="s">
        <v>49</v>
      </c>
      <c r="BH207" s="57" t="s">
        <v>49</v>
      </c>
      <c r="BI207" s="58"/>
    </row>
    <row r="208" spans="2:61" ht="33" customHeight="1" x14ac:dyDescent="0.2">
      <c r="B208" s="53" t="s">
        <v>441</v>
      </c>
      <c r="C208" s="54" t="s">
        <v>442</v>
      </c>
      <c r="D208" s="55" t="s">
        <v>48</v>
      </c>
      <c r="E208" s="42" t="s">
        <v>55</v>
      </c>
      <c r="F208" s="56" t="s">
        <v>60</v>
      </c>
      <c r="G208" s="42" t="s">
        <v>50</v>
      </c>
      <c r="H208" s="56" t="s">
        <v>60</v>
      </c>
      <c r="I208" s="42" t="s">
        <v>49</v>
      </c>
      <c r="J208" s="56" t="s">
        <v>49</v>
      </c>
      <c r="K208" s="42" t="s">
        <v>49</v>
      </c>
      <c r="L208" s="56" t="s">
        <v>49</v>
      </c>
      <c r="M208" s="42" t="s">
        <v>49</v>
      </c>
      <c r="N208" s="57" t="s">
        <v>49</v>
      </c>
      <c r="O208" s="42" t="s">
        <v>49</v>
      </c>
      <c r="P208" s="57" t="s">
        <v>49</v>
      </c>
      <c r="Q208" s="42" t="s">
        <v>49</v>
      </c>
      <c r="R208" s="57" t="s">
        <v>49</v>
      </c>
      <c r="S208" s="42" t="s">
        <v>49</v>
      </c>
      <c r="T208" s="57" t="s">
        <v>49</v>
      </c>
      <c r="U208" s="42" t="s">
        <v>49</v>
      </c>
      <c r="V208" s="57" t="s">
        <v>49</v>
      </c>
      <c r="W208" s="42" t="s">
        <v>49</v>
      </c>
      <c r="X208" s="57" t="s">
        <v>49</v>
      </c>
      <c r="Y208" s="42" t="s">
        <v>49</v>
      </c>
      <c r="Z208" s="57" t="s">
        <v>49</v>
      </c>
      <c r="AA208" s="42" t="s">
        <v>49</v>
      </c>
      <c r="AB208" s="57" t="s">
        <v>49</v>
      </c>
      <c r="AC208" s="42" t="s">
        <v>49</v>
      </c>
      <c r="AD208" s="57" t="s">
        <v>49</v>
      </c>
      <c r="AE208" s="42" t="s">
        <v>49</v>
      </c>
      <c r="AF208" s="57" t="s">
        <v>49</v>
      </c>
      <c r="AG208" s="42" t="s">
        <v>49</v>
      </c>
      <c r="AH208" s="57" t="s">
        <v>49</v>
      </c>
      <c r="AI208" s="42" t="s">
        <v>49</v>
      </c>
      <c r="AJ208" s="57" t="s">
        <v>49</v>
      </c>
      <c r="AK208" s="42" t="s">
        <v>49</v>
      </c>
      <c r="AL208" s="57" t="s">
        <v>49</v>
      </c>
      <c r="AM208" s="42" t="s">
        <v>49</v>
      </c>
      <c r="AN208" s="57" t="s">
        <v>49</v>
      </c>
      <c r="AO208" s="42" t="s">
        <v>49</v>
      </c>
      <c r="AP208" s="57" t="s">
        <v>49</v>
      </c>
      <c r="AQ208" s="42" t="s">
        <v>49</v>
      </c>
      <c r="AR208" s="57" t="s">
        <v>49</v>
      </c>
      <c r="AS208" s="42" t="s">
        <v>49</v>
      </c>
      <c r="AT208" s="57" t="s">
        <v>49</v>
      </c>
      <c r="AU208" s="42" t="s">
        <v>49</v>
      </c>
      <c r="AV208" s="57" t="s">
        <v>49</v>
      </c>
      <c r="AW208" s="42" t="s">
        <v>49</v>
      </c>
      <c r="AX208" s="57" t="s">
        <v>49</v>
      </c>
      <c r="AY208" s="42" t="s">
        <v>49</v>
      </c>
      <c r="AZ208" s="57" t="s">
        <v>49</v>
      </c>
      <c r="BA208" s="42" t="s">
        <v>49</v>
      </c>
      <c r="BB208" s="57" t="s">
        <v>49</v>
      </c>
      <c r="BC208" s="42" t="s">
        <v>49</v>
      </c>
      <c r="BD208" s="57" t="s">
        <v>49</v>
      </c>
      <c r="BE208" s="42" t="s">
        <v>49</v>
      </c>
      <c r="BF208" s="57" t="s">
        <v>49</v>
      </c>
      <c r="BG208" s="42" t="s">
        <v>49</v>
      </c>
      <c r="BH208" s="57" t="s">
        <v>49</v>
      </c>
      <c r="BI208" s="58"/>
    </row>
    <row r="209" spans="2:61" ht="33" customHeight="1" x14ac:dyDescent="0.2">
      <c r="B209" s="53" t="s">
        <v>443</v>
      </c>
      <c r="C209" s="54" t="s">
        <v>444</v>
      </c>
      <c r="D209" s="55" t="s">
        <v>54</v>
      </c>
      <c r="E209" s="42" t="s">
        <v>49</v>
      </c>
      <c r="F209" s="56" t="s">
        <v>49</v>
      </c>
      <c r="G209" s="42" t="s">
        <v>50</v>
      </c>
      <c r="H209" s="56" t="s">
        <v>51</v>
      </c>
      <c r="I209" s="42" t="s">
        <v>49</v>
      </c>
      <c r="J209" s="56" t="s">
        <v>49</v>
      </c>
      <c r="K209" s="42" t="s">
        <v>49</v>
      </c>
      <c r="L209" s="56" t="s">
        <v>49</v>
      </c>
      <c r="M209" s="42" t="s">
        <v>49</v>
      </c>
      <c r="N209" s="57" t="s">
        <v>49</v>
      </c>
      <c r="O209" s="42" t="s">
        <v>49</v>
      </c>
      <c r="P209" s="57" t="s">
        <v>49</v>
      </c>
      <c r="Q209" s="42" t="s">
        <v>49</v>
      </c>
      <c r="R209" s="57" t="s">
        <v>49</v>
      </c>
      <c r="S209" s="42" t="s">
        <v>49</v>
      </c>
      <c r="T209" s="57" t="s">
        <v>49</v>
      </c>
      <c r="U209" s="42" t="s">
        <v>49</v>
      </c>
      <c r="V209" s="57" t="s">
        <v>49</v>
      </c>
      <c r="W209" s="42" t="s">
        <v>49</v>
      </c>
      <c r="X209" s="57" t="s">
        <v>49</v>
      </c>
      <c r="Y209" s="42" t="s">
        <v>49</v>
      </c>
      <c r="Z209" s="57" t="s">
        <v>49</v>
      </c>
      <c r="AA209" s="42" t="s">
        <v>49</v>
      </c>
      <c r="AB209" s="57" t="s">
        <v>49</v>
      </c>
      <c r="AC209" s="42" t="s">
        <v>49</v>
      </c>
      <c r="AD209" s="57" t="s">
        <v>49</v>
      </c>
      <c r="AE209" s="42" t="s">
        <v>49</v>
      </c>
      <c r="AF209" s="57" t="s">
        <v>49</v>
      </c>
      <c r="AG209" s="42" t="s">
        <v>49</v>
      </c>
      <c r="AH209" s="57" t="s">
        <v>49</v>
      </c>
      <c r="AI209" s="42" t="s">
        <v>49</v>
      </c>
      <c r="AJ209" s="57" t="s">
        <v>49</v>
      </c>
      <c r="AK209" s="42" t="s">
        <v>49</v>
      </c>
      <c r="AL209" s="57" t="s">
        <v>49</v>
      </c>
      <c r="AM209" s="42" t="s">
        <v>49</v>
      </c>
      <c r="AN209" s="57" t="s">
        <v>49</v>
      </c>
      <c r="AO209" s="42" t="s">
        <v>49</v>
      </c>
      <c r="AP209" s="57" t="s">
        <v>49</v>
      </c>
      <c r="AQ209" s="42" t="s">
        <v>49</v>
      </c>
      <c r="AR209" s="57" t="s">
        <v>49</v>
      </c>
      <c r="AS209" s="42" t="s">
        <v>49</v>
      </c>
      <c r="AT209" s="57" t="s">
        <v>49</v>
      </c>
      <c r="AU209" s="42" t="s">
        <v>49</v>
      </c>
      <c r="AV209" s="57" t="s">
        <v>49</v>
      </c>
      <c r="AW209" s="42" t="s">
        <v>49</v>
      </c>
      <c r="AX209" s="57" t="s">
        <v>49</v>
      </c>
      <c r="AY209" s="42" t="s">
        <v>49</v>
      </c>
      <c r="AZ209" s="57" t="s">
        <v>49</v>
      </c>
      <c r="BA209" s="42" t="s">
        <v>49</v>
      </c>
      <c r="BB209" s="57" t="s">
        <v>49</v>
      </c>
      <c r="BC209" s="42" t="s">
        <v>49</v>
      </c>
      <c r="BD209" s="57" t="s">
        <v>49</v>
      </c>
      <c r="BE209" s="42" t="s">
        <v>49</v>
      </c>
      <c r="BF209" s="57" t="s">
        <v>49</v>
      </c>
      <c r="BG209" s="42" t="s">
        <v>49</v>
      </c>
      <c r="BH209" s="57" t="s">
        <v>49</v>
      </c>
      <c r="BI209" s="58"/>
    </row>
    <row r="210" spans="2:61" ht="33" customHeight="1" x14ac:dyDescent="0.2">
      <c r="B210" s="53" t="s">
        <v>445</v>
      </c>
      <c r="C210" s="54" t="s">
        <v>446</v>
      </c>
      <c r="D210" s="55" t="s">
        <v>48</v>
      </c>
      <c r="E210" s="42" t="s">
        <v>49</v>
      </c>
      <c r="F210" s="56" t="s">
        <v>49</v>
      </c>
      <c r="G210" s="42" t="s">
        <v>49</v>
      </c>
      <c r="H210" s="56" t="s">
        <v>49</v>
      </c>
      <c r="I210" s="42" t="s">
        <v>49</v>
      </c>
      <c r="J210" s="56" t="s">
        <v>49</v>
      </c>
      <c r="K210" s="42" t="s">
        <v>49</v>
      </c>
      <c r="L210" s="56" t="s">
        <v>49</v>
      </c>
      <c r="M210" s="42" t="s">
        <v>49</v>
      </c>
      <c r="N210" s="57" t="s">
        <v>49</v>
      </c>
      <c r="O210" s="42" t="s">
        <v>49</v>
      </c>
      <c r="P210" s="57" t="s">
        <v>49</v>
      </c>
      <c r="Q210" s="42" t="s">
        <v>49</v>
      </c>
      <c r="R210" s="57" t="s">
        <v>49</v>
      </c>
      <c r="S210" s="42" t="s">
        <v>49</v>
      </c>
      <c r="T210" s="57" t="s">
        <v>49</v>
      </c>
      <c r="U210" s="42" t="s">
        <v>50</v>
      </c>
      <c r="V210" s="57" t="s">
        <v>60</v>
      </c>
      <c r="W210" s="42" t="s">
        <v>49</v>
      </c>
      <c r="X210" s="57" t="s">
        <v>49</v>
      </c>
      <c r="Y210" s="42" t="s">
        <v>49</v>
      </c>
      <c r="Z210" s="57" t="s">
        <v>49</v>
      </c>
      <c r="AA210" s="42" t="s">
        <v>49</v>
      </c>
      <c r="AB210" s="57" t="s">
        <v>49</v>
      </c>
      <c r="AC210" s="42" t="s">
        <v>49</v>
      </c>
      <c r="AD210" s="57" t="s">
        <v>49</v>
      </c>
      <c r="AE210" s="42" t="s">
        <v>49</v>
      </c>
      <c r="AF210" s="57" t="s">
        <v>49</v>
      </c>
      <c r="AG210" s="42" t="s">
        <v>49</v>
      </c>
      <c r="AH210" s="57" t="s">
        <v>49</v>
      </c>
      <c r="AI210" s="42" t="s">
        <v>49</v>
      </c>
      <c r="AJ210" s="57" t="s">
        <v>49</v>
      </c>
      <c r="AK210" s="42" t="s">
        <v>49</v>
      </c>
      <c r="AL210" s="57" t="s">
        <v>49</v>
      </c>
      <c r="AM210" s="42" t="s">
        <v>49</v>
      </c>
      <c r="AN210" s="57" t="s">
        <v>49</v>
      </c>
      <c r="AO210" s="42" t="s">
        <v>49</v>
      </c>
      <c r="AP210" s="57" t="s">
        <v>49</v>
      </c>
      <c r="AQ210" s="42" t="s">
        <v>49</v>
      </c>
      <c r="AR210" s="57" t="s">
        <v>49</v>
      </c>
      <c r="AS210" s="42" t="s">
        <v>49</v>
      </c>
      <c r="AT210" s="57" t="s">
        <v>49</v>
      </c>
      <c r="AU210" s="42" t="s">
        <v>49</v>
      </c>
      <c r="AV210" s="57" t="s">
        <v>49</v>
      </c>
      <c r="AW210" s="42" t="s">
        <v>49</v>
      </c>
      <c r="AX210" s="57" t="s">
        <v>49</v>
      </c>
      <c r="AY210" s="42" t="s">
        <v>49</v>
      </c>
      <c r="AZ210" s="57" t="s">
        <v>49</v>
      </c>
      <c r="BA210" s="42" t="s">
        <v>49</v>
      </c>
      <c r="BB210" s="57" t="s">
        <v>49</v>
      </c>
      <c r="BC210" s="42" t="s">
        <v>57</v>
      </c>
      <c r="BD210" s="57" t="s">
        <v>51</v>
      </c>
      <c r="BE210" s="42" t="s">
        <v>55</v>
      </c>
      <c r="BF210" s="57" t="s">
        <v>60</v>
      </c>
      <c r="BG210" s="42" t="s">
        <v>49</v>
      </c>
      <c r="BH210" s="57" t="s">
        <v>49</v>
      </c>
      <c r="BI210" s="58"/>
    </row>
    <row r="211" spans="2:61" ht="33" customHeight="1" x14ac:dyDescent="0.2">
      <c r="B211" s="53" t="s">
        <v>447</v>
      </c>
      <c r="C211" s="54" t="s">
        <v>448</v>
      </c>
      <c r="D211" s="55" t="s">
        <v>48</v>
      </c>
      <c r="E211" s="42" t="s">
        <v>49</v>
      </c>
      <c r="F211" s="56" t="s">
        <v>49</v>
      </c>
      <c r="G211" s="42" t="s">
        <v>50</v>
      </c>
      <c r="H211" s="56" t="s">
        <v>60</v>
      </c>
      <c r="I211" s="42" t="s">
        <v>49</v>
      </c>
      <c r="J211" s="56" t="s">
        <v>49</v>
      </c>
      <c r="K211" s="42" t="s">
        <v>49</v>
      </c>
      <c r="L211" s="56" t="s">
        <v>49</v>
      </c>
      <c r="M211" s="42" t="s">
        <v>49</v>
      </c>
      <c r="N211" s="57" t="s">
        <v>49</v>
      </c>
      <c r="O211" s="42" t="s">
        <v>49</v>
      </c>
      <c r="P211" s="57" t="s">
        <v>49</v>
      </c>
      <c r="Q211" s="42" t="s">
        <v>49</v>
      </c>
      <c r="R211" s="57" t="s">
        <v>49</v>
      </c>
      <c r="S211" s="42" t="s">
        <v>49</v>
      </c>
      <c r="T211" s="57" t="s">
        <v>49</v>
      </c>
      <c r="U211" s="42" t="s">
        <v>49</v>
      </c>
      <c r="V211" s="57" t="s">
        <v>49</v>
      </c>
      <c r="W211" s="42" t="s">
        <v>49</v>
      </c>
      <c r="X211" s="57" t="s">
        <v>49</v>
      </c>
      <c r="Y211" s="42" t="s">
        <v>49</v>
      </c>
      <c r="Z211" s="57" t="s">
        <v>49</v>
      </c>
      <c r="AA211" s="42" t="s">
        <v>49</v>
      </c>
      <c r="AB211" s="57" t="s">
        <v>49</v>
      </c>
      <c r="AC211" s="42" t="s">
        <v>49</v>
      </c>
      <c r="AD211" s="57" t="s">
        <v>49</v>
      </c>
      <c r="AE211" s="42" t="s">
        <v>49</v>
      </c>
      <c r="AF211" s="57" t="s">
        <v>49</v>
      </c>
      <c r="AG211" s="42" t="s">
        <v>49</v>
      </c>
      <c r="AH211" s="57" t="s">
        <v>49</v>
      </c>
      <c r="AI211" s="42" t="s">
        <v>49</v>
      </c>
      <c r="AJ211" s="57" t="s">
        <v>49</v>
      </c>
      <c r="AK211" s="42" t="s">
        <v>49</v>
      </c>
      <c r="AL211" s="57" t="s">
        <v>49</v>
      </c>
      <c r="AM211" s="42" t="s">
        <v>49</v>
      </c>
      <c r="AN211" s="57" t="s">
        <v>49</v>
      </c>
      <c r="AO211" s="42" t="s">
        <v>49</v>
      </c>
      <c r="AP211" s="57" t="s">
        <v>49</v>
      </c>
      <c r="AQ211" s="42" t="s">
        <v>49</v>
      </c>
      <c r="AR211" s="57" t="s">
        <v>49</v>
      </c>
      <c r="AS211" s="42" t="s">
        <v>49</v>
      </c>
      <c r="AT211" s="57" t="s">
        <v>49</v>
      </c>
      <c r="AU211" s="42" t="s">
        <v>49</v>
      </c>
      <c r="AV211" s="57" t="s">
        <v>49</v>
      </c>
      <c r="AW211" s="42" t="s">
        <v>49</v>
      </c>
      <c r="AX211" s="57" t="s">
        <v>49</v>
      </c>
      <c r="AY211" s="42" t="s">
        <v>49</v>
      </c>
      <c r="AZ211" s="57" t="s">
        <v>49</v>
      </c>
      <c r="BA211" s="42" t="s">
        <v>49</v>
      </c>
      <c r="BB211" s="57" t="s">
        <v>49</v>
      </c>
      <c r="BC211" s="42" t="s">
        <v>49</v>
      </c>
      <c r="BD211" s="57" t="s">
        <v>49</v>
      </c>
      <c r="BE211" s="42" t="s">
        <v>49</v>
      </c>
      <c r="BF211" s="57" t="s">
        <v>49</v>
      </c>
      <c r="BG211" s="42" t="s">
        <v>49</v>
      </c>
      <c r="BH211" s="57" t="s">
        <v>49</v>
      </c>
      <c r="BI211" s="58"/>
    </row>
    <row r="212" spans="2:61" ht="33" customHeight="1" x14ac:dyDescent="0.2">
      <c r="B212" s="53" t="s">
        <v>449</v>
      </c>
      <c r="C212" s="54" t="s">
        <v>450</v>
      </c>
      <c r="D212" s="55" t="s">
        <v>48</v>
      </c>
      <c r="E212" s="42" t="s">
        <v>49</v>
      </c>
      <c r="F212" s="56" t="s">
        <v>49</v>
      </c>
      <c r="G212" s="42" t="s">
        <v>49</v>
      </c>
      <c r="H212" s="56" t="s">
        <v>49</v>
      </c>
      <c r="I212" s="42" t="s">
        <v>49</v>
      </c>
      <c r="J212" s="56" t="s">
        <v>49</v>
      </c>
      <c r="K212" s="42" t="s">
        <v>49</v>
      </c>
      <c r="L212" s="56" t="s">
        <v>49</v>
      </c>
      <c r="M212" s="42" t="s">
        <v>49</v>
      </c>
      <c r="N212" s="57" t="s">
        <v>49</v>
      </c>
      <c r="O212" s="42" t="s">
        <v>49</v>
      </c>
      <c r="P212" s="57" t="s">
        <v>49</v>
      </c>
      <c r="Q212" s="42" t="s">
        <v>49</v>
      </c>
      <c r="R212" s="57" t="s">
        <v>49</v>
      </c>
      <c r="S212" s="42" t="s">
        <v>49</v>
      </c>
      <c r="T212" s="57" t="s">
        <v>49</v>
      </c>
      <c r="U212" s="42" t="s">
        <v>50</v>
      </c>
      <c r="V212" s="57" t="s">
        <v>60</v>
      </c>
      <c r="W212" s="42" t="s">
        <v>49</v>
      </c>
      <c r="X212" s="57" t="s">
        <v>49</v>
      </c>
      <c r="Y212" s="42" t="s">
        <v>49</v>
      </c>
      <c r="Z212" s="57" t="s">
        <v>49</v>
      </c>
      <c r="AA212" s="42" t="s">
        <v>49</v>
      </c>
      <c r="AB212" s="57" t="s">
        <v>49</v>
      </c>
      <c r="AC212" s="42" t="s">
        <v>49</v>
      </c>
      <c r="AD212" s="57" t="s">
        <v>49</v>
      </c>
      <c r="AE212" s="42" t="s">
        <v>49</v>
      </c>
      <c r="AF212" s="57" t="s">
        <v>49</v>
      </c>
      <c r="AG212" s="42" t="s">
        <v>49</v>
      </c>
      <c r="AH212" s="57" t="s">
        <v>49</v>
      </c>
      <c r="AI212" s="42" t="s">
        <v>49</v>
      </c>
      <c r="AJ212" s="57" t="s">
        <v>49</v>
      </c>
      <c r="AK212" s="42" t="s">
        <v>49</v>
      </c>
      <c r="AL212" s="57" t="s">
        <v>49</v>
      </c>
      <c r="AM212" s="42" t="s">
        <v>49</v>
      </c>
      <c r="AN212" s="57" t="s">
        <v>49</v>
      </c>
      <c r="AO212" s="42" t="s">
        <v>49</v>
      </c>
      <c r="AP212" s="57" t="s">
        <v>49</v>
      </c>
      <c r="AQ212" s="42" t="s">
        <v>49</v>
      </c>
      <c r="AR212" s="57" t="s">
        <v>49</v>
      </c>
      <c r="AS212" s="42" t="s">
        <v>49</v>
      </c>
      <c r="AT212" s="57" t="s">
        <v>49</v>
      </c>
      <c r="AU212" s="42" t="s">
        <v>49</v>
      </c>
      <c r="AV212" s="57" t="s">
        <v>49</v>
      </c>
      <c r="AW212" s="42" t="s">
        <v>49</v>
      </c>
      <c r="AX212" s="57" t="s">
        <v>49</v>
      </c>
      <c r="AY212" s="42" t="s">
        <v>49</v>
      </c>
      <c r="AZ212" s="57" t="s">
        <v>49</v>
      </c>
      <c r="BA212" s="42" t="s">
        <v>49</v>
      </c>
      <c r="BB212" s="57" t="s">
        <v>49</v>
      </c>
      <c r="BC212" s="42" t="s">
        <v>57</v>
      </c>
      <c r="BD212" s="57" t="s">
        <v>51</v>
      </c>
      <c r="BE212" s="42" t="s">
        <v>55</v>
      </c>
      <c r="BF212" s="57" t="s">
        <v>51</v>
      </c>
      <c r="BG212" s="42" t="s">
        <v>49</v>
      </c>
      <c r="BH212" s="57" t="s">
        <v>49</v>
      </c>
      <c r="BI212" s="58"/>
    </row>
    <row r="213" spans="2:61" ht="33" customHeight="1" x14ac:dyDescent="0.2">
      <c r="B213" s="53" t="s">
        <v>451</v>
      </c>
      <c r="C213" s="54" t="s">
        <v>452</v>
      </c>
      <c r="D213" s="55" t="s">
        <v>48</v>
      </c>
      <c r="E213" s="42" t="s">
        <v>50</v>
      </c>
      <c r="F213" s="56" t="s">
        <v>51</v>
      </c>
      <c r="G213" s="42" t="s">
        <v>49</v>
      </c>
      <c r="H213" s="56" t="s">
        <v>49</v>
      </c>
      <c r="I213" s="42" t="s">
        <v>49</v>
      </c>
      <c r="J213" s="56" t="s">
        <v>49</v>
      </c>
      <c r="K213" s="42" t="s">
        <v>49</v>
      </c>
      <c r="L213" s="56" t="s">
        <v>49</v>
      </c>
      <c r="M213" s="42" t="s">
        <v>49</v>
      </c>
      <c r="N213" s="57" t="s">
        <v>49</v>
      </c>
      <c r="O213" s="42" t="s">
        <v>49</v>
      </c>
      <c r="P213" s="57" t="s">
        <v>49</v>
      </c>
      <c r="Q213" s="42" t="s">
        <v>49</v>
      </c>
      <c r="R213" s="57" t="s">
        <v>49</v>
      </c>
      <c r="S213" s="42" t="s">
        <v>49</v>
      </c>
      <c r="T213" s="57" t="s">
        <v>49</v>
      </c>
      <c r="U213" s="42" t="s">
        <v>49</v>
      </c>
      <c r="V213" s="57" t="s">
        <v>49</v>
      </c>
      <c r="W213" s="42" t="s">
        <v>49</v>
      </c>
      <c r="X213" s="57" t="s">
        <v>49</v>
      </c>
      <c r="Y213" s="42" t="s">
        <v>49</v>
      </c>
      <c r="Z213" s="57" t="s">
        <v>49</v>
      </c>
      <c r="AA213" s="42" t="s">
        <v>49</v>
      </c>
      <c r="AB213" s="57" t="s">
        <v>49</v>
      </c>
      <c r="AC213" s="42" t="s">
        <v>49</v>
      </c>
      <c r="AD213" s="57" t="s">
        <v>49</v>
      </c>
      <c r="AE213" s="42" t="s">
        <v>55</v>
      </c>
      <c r="AF213" s="57" t="s">
        <v>60</v>
      </c>
      <c r="AG213" s="42" t="s">
        <v>49</v>
      </c>
      <c r="AH213" s="57" t="s">
        <v>49</v>
      </c>
      <c r="AI213" s="42" t="s">
        <v>49</v>
      </c>
      <c r="AJ213" s="57" t="s">
        <v>49</v>
      </c>
      <c r="AK213" s="42" t="s">
        <v>49</v>
      </c>
      <c r="AL213" s="57" t="s">
        <v>49</v>
      </c>
      <c r="AM213" s="42" t="s">
        <v>49</v>
      </c>
      <c r="AN213" s="57" t="s">
        <v>49</v>
      </c>
      <c r="AO213" s="42" t="s">
        <v>49</v>
      </c>
      <c r="AP213" s="57" t="s">
        <v>49</v>
      </c>
      <c r="AQ213" s="42" t="s">
        <v>49</v>
      </c>
      <c r="AR213" s="57" t="s">
        <v>49</v>
      </c>
      <c r="AS213" s="42" t="s">
        <v>49</v>
      </c>
      <c r="AT213" s="57" t="s">
        <v>49</v>
      </c>
      <c r="AU213" s="42" t="s">
        <v>49</v>
      </c>
      <c r="AV213" s="57" t="s">
        <v>49</v>
      </c>
      <c r="AW213" s="42" t="s">
        <v>49</v>
      </c>
      <c r="AX213" s="57" t="s">
        <v>49</v>
      </c>
      <c r="AY213" s="42" t="s">
        <v>49</v>
      </c>
      <c r="AZ213" s="57" t="s">
        <v>49</v>
      </c>
      <c r="BA213" s="42" t="s">
        <v>49</v>
      </c>
      <c r="BB213" s="57" t="s">
        <v>49</v>
      </c>
      <c r="BC213" s="42" t="s">
        <v>49</v>
      </c>
      <c r="BD213" s="57" t="s">
        <v>49</v>
      </c>
      <c r="BE213" s="42" t="s">
        <v>49</v>
      </c>
      <c r="BF213" s="57" t="s">
        <v>49</v>
      </c>
      <c r="BG213" s="42" t="s">
        <v>49</v>
      </c>
      <c r="BH213" s="57" t="s">
        <v>49</v>
      </c>
      <c r="BI213" s="58"/>
    </row>
    <row r="214" spans="2:61" ht="33" customHeight="1" x14ac:dyDescent="0.2">
      <c r="B214" s="53" t="s">
        <v>453</v>
      </c>
      <c r="C214" s="54" t="s">
        <v>454</v>
      </c>
      <c r="D214" s="55" t="s">
        <v>54</v>
      </c>
      <c r="E214" s="42" t="s">
        <v>50</v>
      </c>
      <c r="F214" s="56" t="s">
        <v>51</v>
      </c>
      <c r="G214" s="42" t="s">
        <v>57</v>
      </c>
      <c r="H214" s="56" t="s">
        <v>56</v>
      </c>
      <c r="I214" s="42" t="s">
        <v>49</v>
      </c>
      <c r="J214" s="56" t="s">
        <v>49</v>
      </c>
      <c r="K214" s="42" t="s">
        <v>49</v>
      </c>
      <c r="L214" s="56" t="s">
        <v>49</v>
      </c>
      <c r="M214" s="42" t="s">
        <v>55</v>
      </c>
      <c r="N214" s="57" t="s">
        <v>60</v>
      </c>
      <c r="O214" s="42" t="s">
        <v>49</v>
      </c>
      <c r="P214" s="57" t="s">
        <v>49</v>
      </c>
      <c r="Q214" s="42" t="s">
        <v>49</v>
      </c>
      <c r="R214" s="57" t="s">
        <v>49</v>
      </c>
      <c r="S214" s="42" t="s">
        <v>49</v>
      </c>
      <c r="T214" s="57" t="s">
        <v>49</v>
      </c>
      <c r="U214" s="42" t="s">
        <v>49</v>
      </c>
      <c r="V214" s="57" t="s">
        <v>49</v>
      </c>
      <c r="W214" s="42" t="s">
        <v>49</v>
      </c>
      <c r="X214" s="57" t="s">
        <v>49</v>
      </c>
      <c r="Y214" s="42" t="s">
        <v>49</v>
      </c>
      <c r="Z214" s="57" t="s">
        <v>49</v>
      </c>
      <c r="AA214" s="42" t="s">
        <v>49</v>
      </c>
      <c r="AB214" s="57" t="s">
        <v>49</v>
      </c>
      <c r="AC214" s="42" t="s">
        <v>49</v>
      </c>
      <c r="AD214" s="57" t="s">
        <v>49</v>
      </c>
      <c r="AE214" s="42" t="s">
        <v>49</v>
      </c>
      <c r="AF214" s="57" t="s">
        <v>49</v>
      </c>
      <c r="AG214" s="42" t="s">
        <v>49</v>
      </c>
      <c r="AH214" s="57" t="s">
        <v>49</v>
      </c>
      <c r="AI214" s="42" t="s">
        <v>49</v>
      </c>
      <c r="AJ214" s="57" t="s">
        <v>49</v>
      </c>
      <c r="AK214" s="42" t="s">
        <v>49</v>
      </c>
      <c r="AL214" s="57" t="s">
        <v>49</v>
      </c>
      <c r="AM214" s="42" t="s">
        <v>49</v>
      </c>
      <c r="AN214" s="57" t="s">
        <v>49</v>
      </c>
      <c r="AO214" s="42" t="s">
        <v>49</v>
      </c>
      <c r="AP214" s="57" t="s">
        <v>49</v>
      </c>
      <c r="AQ214" s="42" t="s">
        <v>49</v>
      </c>
      <c r="AR214" s="57" t="s">
        <v>49</v>
      </c>
      <c r="AS214" s="42" t="s">
        <v>49</v>
      </c>
      <c r="AT214" s="57" t="s">
        <v>49</v>
      </c>
      <c r="AU214" s="42" t="s">
        <v>49</v>
      </c>
      <c r="AV214" s="57" t="s">
        <v>49</v>
      </c>
      <c r="AW214" s="42" t="s">
        <v>49</v>
      </c>
      <c r="AX214" s="57" t="s">
        <v>49</v>
      </c>
      <c r="AY214" s="42" t="s">
        <v>49</v>
      </c>
      <c r="AZ214" s="57" t="s">
        <v>49</v>
      </c>
      <c r="BA214" s="42" t="s">
        <v>49</v>
      </c>
      <c r="BB214" s="57" t="s">
        <v>49</v>
      </c>
      <c r="BC214" s="42" t="s">
        <v>49</v>
      </c>
      <c r="BD214" s="57" t="s">
        <v>49</v>
      </c>
      <c r="BE214" s="42" t="s">
        <v>49</v>
      </c>
      <c r="BF214" s="57" t="s">
        <v>49</v>
      </c>
      <c r="BG214" s="42" t="s">
        <v>49</v>
      </c>
      <c r="BH214" s="57" t="s">
        <v>49</v>
      </c>
      <c r="BI214" s="58"/>
    </row>
    <row r="215" spans="2:61" ht="33" customHeight="1" x14ac:dyDescent="0.2">
      <c r="B215" s="53" t="s">
        <v>455</v>
      </c>
      <c r="C215" s="54" t="s">
        <v>456</v>
      </c>
      <c r="D215" s="55" t="s">
        <v>48</v>
      </c>
      <c r="E215" s="42" t="s">
        <v>57</v>
      </c>
      <c r="F215" s="56" t="s">
        <v>60</v>
      </c>
      <c r="G215" s="42" t="s">
        <v>49</v>
      </c>
      <c r="H215" s="56" t="s">
        <v>49</v>
      </c>
      <c r="I215" s="42" t="s">
        <v>49</v>
      </c>
      <c r="J215" s="56" t="s">
        <v>49</v>
      </c>
      <c r="K215" s="42" t="s">
        <v>49</v>
      </c>
      <c r="L215" s="56" t="s">
        <v>49</v>
      </c>
      <c r="M215" s="42" t="s">
        <v>50</v>
      </c>
      <c r="N215" s="57" t="s">
        <v>60</v>
      </c>
      <c r="O215" s="42" t="s">
        <v>49</v>
      </c>
      <c r="P215" s="57" t="s">
        <v>49</v>
      </c>
      <c r="Q215" s="42" t="s">
        <v>49</v>
      </c>
      <c r="R215" s="57" t="s">
        <v>49</v>
      </c>
      <c r="S215" s="42" t="s">
        <v>49</v>
      </c>
      <c r="T215" s="57" t="s">
        <v>49</v>
      </c>
      <c r="U215" s="42" t="s">
        <v>49</v>
      </c>
      <c r="V215" s="57" t="s">
        <v>49</v>
      </c>
      <c r="W215" s="42" t="s">
        <v>49</v>
      </c>
      <c r="X215" s="57" t="s">
        <v>49</v>
      </c>
      <c r="Y215" s="42" t="s">
        <v>49</v>
      </c>
      <c r="Z215" s="57" t="s">
        <v>49</v>
      </c>
      <c r="AA215" s="42" t="s">
        <v>49</v>
      </c>
      <c r="AB215" s="57" t="s">
        <v>49</v>
      </c>
      <c r="AC215" s="42" t="s">
        <v>49</v>
      </c>
      <c r="AD215" s="57" t="s">
        <v>49</v>
      </c>
      <c r="AE215" s="42" t="s">
        <v>49</v>
      </c>
      <c r="AF215" s="57" t="s">
        <v>49</v>
      </c>
      <c r="AG215" s="42" t="s">
        <v>49</v>
      </c>
      <c r="AH215" s="57" t="s">
        <v>49</v>
      </c>
      <c r="AI215" s="42" t="s">
        <v>49</v>
      </c>
      <c r="AJ215" s="57" t="s">
        <v>49</v>
      </c>
      <c r="AK215" s="42" t="s">
        <v>55</v>
      </c>
      <c r="AL215" s="57" t="s">
        <v>60</v>
      </c>
      <c r="AM215" s="42" t="s">
        <v>49</v>
      </c>
      <c r="AN215" s="57" t="s">
        <v>49</v>
      </c>
      <c r="AO215" s="42" t="s">
        <v>49</v>
      </c>
      <c r="AP215" s="57" t="s">
        <v>49</v>
      </c>
      <c r="AQ215" s="42" t="s">
        <v>49</v>
      </c>
      <c r="AR215" s="57" t="s">
        <v>49</v>
      </c>
      <c r="AS215" s="42" t="s">
        <v>49</v>
      </c>
      <c r="AT215" s="57" t="s">
        <v>49</v>
      </c>
      <c r="AU215" s="42" t="s">
        <v>49</v>
      </c>
      <c r="AV215" s="57" t="s">
        <v>49</v>
      </c>
      <c r="AW215" s="42" t="s">
        <v>49</v>
      </c>
      <c r="AX215" s="57" t="s">
        <v>49</v>
      </c>
      <c r="AY215" s="42" t="s">
        <v>49</v>
      </c>
      <c r="AZ215" s="57" t="s">
        <v>49</v>
      </c>
      <c r="BA215" s="42" t="s">
        <v>49</v>
      </c>
      <c r="BB215" s="57" t="s">
        <v>49</v>
      </c>
      <c r="BC215" s="42" t="s">
        <v>49</v>
      </c>
      <c r="BD215" s="57" t="s">
        <v>49</v>
      </c>
      <c r="BE215" s="42" t="s">
        <v>49</v>
      </c>
      <c r="BF215" s="57" t="s">
        <v>49</v>
      </c>
      <c r="BG215" s="42" t="s">
        <v>49</v>
      </c>
      <c r="BH215" s="57" t="s">
        <v>49</v>
      </c>
      <c r="BI215" s="58"/>
    </row>
    <row r="216" spans="2:61" ht="33" customHeight="1" x14ac:dyDescent="0.2">
      <c r="B216" s="53" t="s">
        <v>457</v>
      </c>
      <c r="C216" s="54" t="s">
        <v>458</v>
      </c>
      <c r="D216" s="55" t="s">
        <v>48</v>
      </c>
      <c r="E216" s="42" t="s">
        <v>50</v>
      </c>
      <c r="F216" s="56" t="s">
        <v>60</v>
      </c>
      <c r="G216" s="42" t="s">
        <v>55</v>
      </c>
      <c r="H216" s="56" t="s">
        <v>60</v>
      </c>
      <c r="I216" s="42" t="s">
        <v>49</v>
      </c>
      <c r="J216" s="56" t="s">
        <v>49</v>
      </c>
      <c r="K216" s="42" t="s">
        <v>49</v>
      </c>
      <c r="L216" s="56" t="s">
        <v>49</v>
      </c>
      <c r="M216" s="42" t="s">
        <v>49</v>
      </c>
      <c r="N216" s="57" t="s">
        <v>49</v>
      </c>
      <c r="O216" s="42" t="s">
        <v>49</v>
      </c>
      <c r="P216" s="57" t="s">
        <v>49</v>
      </c>
      <c r="Q216" s="42" t="s">
        <v>49</v>
      </c>
      <c r="R216" s="57" t="s">
        <v>49</v>
      </c>
      <c r="S216" s="42" t="s">
        <v>49</v>
      </c>
      <c r="T216" s="57" t="s">
        <v>49</v>
      </c>
      <c r="U216" s="42" t="s">
        <v>49</v>
      </c>
      <c r="V216" s="57" t="s">
        <v>49</v>
      </c>
      <c r="W216" s="42" t="s">
        <v>49</v>
      </c>
      <c r="X216" s="57" t="s">
        <v>49</v>
      </c>
      <c r="Y216" s="42" t="s">
        <v>49</v>
      </c>
      <c r="Z216" s="57" t="s">
        <v>49</v>
      </c>
      <c r="AA216" s="42" t="s">
        <v>49</v>
      </c>
      <c r="AB216" s="57" t="s">
        <v>49</v>
      </c>
      <c r="AC216" s="42" t="s">
        <v>57</v>
      </c>
      <c r="AD216" s="57" t="s">
        <v>60</v>
      </c>
      <c r="AE216" s="42" t="s">
        <v>49</v>
      </c>
      <c r="AF216" s="57" t="s">
        <v>49</v>
      </c>
      <c r="AG216" s="42" t="s">
        <v>49</v>
      </c>
      <c r="AH216" s="57" t="s">
        <v>49</v>
      </c>
      <c r="AI216" s="42" t="s">
        <v>49</v>
      </c>
      <c r="AJ216" s="57" t="s">
        <v>49</v>
      </c>
      <c r="AK216" s="42" t="s">
        <v>49</v>
      </c>
      <c r="AL216" s="57" t="s">
        <v>49</v>
      </c>
      <c r="AM216" s="42" t="s">
        <v>49</v>
      </c>
      <c r="AN216" s="57" t="s">
        <v>49</v>
      </c>
      <c r="AO216" s="42" t="s">
        <v>49</v>
      </c>
      <c r="AP216" s="57" t="s">
        <v>49</v>
      </c>
      <c r="AQ216" s="42" t="s">
        <v>49</v>
      </c>
      <c r="AR216" s="57" t="s">
        <v>49</v>
      </c>
      <c r="AS216" s="42" t="s">
        <v>49</v>
      </c>
      <c r="AT216" s="57" t="s">
        <v>49</v>
      </c>
      <c r="AU216" s="42" t="s">
        <v>49</v>
      </c>
      <c r="AV216" s="57" t="s">
        <v>49</v>
      </c>
      <c r="AW216" s="42" t="s">
        <v>49</v>
      </c>
      <c r="AX216" s="57" t="s">
        <v>49</v>
      </c>
      <c r="AY216" s="42" t="s">
        <v>49</v>
      </c>
      <c r="AZ216" s="57" t="s">
        <v>49</v>
      </c>
      <c r="BA216" s="42" t="s">
        <v>49</v>
      </c>
      <c r="BB216" s="57" t="s">
        <v>49</v>
      </c>
      <c r="BC216" s="42" t="s">
        <v>49</v>
      </c>
      <c r="BD216" s="57" t="s">
        <v>49</v>
      </c>
      <c r="BE216" s="42" t="s">
        <v>49</v>
      </c>
      <c r="BF216" s="57" t="s">
        <v>49</v>
      </c>
      <c r="BG216" s="42" t="s">
        <v>49</v>
      </c>
      <c r="BH216" s="57" t="s">
        <v>49</v>
      </c>
      <c r="BI216" s="58"/>
    </row>
    <row r="217" spans="2:61" ht="33" customHeight="1" x14ac:dyDescent="0.2">
      <c r="B217" s="53" t="s">
        <v>459</v>
      </c>
      <c r="C217" s="54" t="s">
        <v>460</v>
      </c>
      <c r="D217" s="55" t="s">
        <v>48</v>
      </c>
      <c r="E217" s="42" t="s">
        <v>55</v>
      </c>
      <c r="F217" s="56" t="s">
        <v>60</v>
      </c>
      <c r="G217" s="42" t="s">
        <v>49</v>
      </c>
      <c r="H217" s="56" t="s">
        <v>49</v>
      </c>
      <c r="I217" s="42" t="s">
        <v>49</v>
      </c>
      <c r="J217" s="56" t="s">
        <v>49</v>
      </c>
      <c r="K217" s="42" t="s">
        <v>49</v>
      </c>
      <c r="L217" s="56" t="s">
        <v>49</v>
      </c>
      <c r="M217" s="42" t="s">
        <v>57</v>
      </c>
      <c r="N217" s="57" t="s">
        <v>60</v>
      </c>
      <c r="O217" s="42" t="s">
        <v>49</v>
      </c>
      <c r="P217" s="57" t="s">
        <v>49</v>
      </c>
      <c r="Q217" s="42" t="s">
        <v>49</v>
      </c>
      <c r="R217" s="57" t="s">
        <v>49</v>
      </c>
      <c r="S217" s="42" t="s">
        <v>49</v>
      </c>
      <c r="T217" s="57" t="s">
        <v>49</v>
      </c>
      <c r="U217" s="42" t="s">
        <v>49</v>
      </c>
      <c r="V217" s="57" t="s">
        <v>49</v>
      </c>
      <c r="W217" s="42" t="s">
        <v>49</v>
      </c>
      <c r="X217" s="57" t="s">
        <v>49</v>
      </c>
      <c r="Y217" s="42" t="s">
        <v>50</v>
      </c>
      <c r="Z217" s="57" t="s">
        <v>60</v>
      </c>
      <c r="AA217" s="42" t="s">
        <v>49</v>
      </c>
      <c r="AB217" s="57" t="s">
        <v>49</v>
      </c>
      <c r="AC217" s="42" t="s">
        <v>49</v>
      </c>
      <c r="AD217" s="57" t="s">
        <v>49</v>
      </c>
      <c r="AE217" s="42" t="s">
        <v>49</v>
      </c>
      <c r="AF217" s="57" t="s">
        <v>49</v>
      </c>
      <c r="AG217" s="42" t="s">
        <v>49</v>
      </c>
      <c r="AH217" s="57" t="s">
        <v>49</v>
      </c>
      <c r="AI217" s="42" t="s">
        <v>49</v>
      </c>
      <c r="AJ217" s="57" t="s">
        <v>49</v>
      </c>
      <c r="AK217" s="42" t="s">
        <v>49</v>
      </c>
      <c r="AL217" s="57" t="s">
        <v>49</v>
      </c>
      <c r="AM217" s="42" t="s">
        <v>49</v>
      </c>
      <c r="AN217" s="57" t="s">
        <v>49</v>
      </c>
      <c r="AO217" s="42" t="s">
        <v>49</v>
      </c>
      <c r="AP217" s="57" t="s">
        <v>49</v>
      </c>
      <c r="AQ217" s="42" t="s">
        <v>49</v>
      </c>
      <c r="AR217" s="57" t="s">
        <v>49</v>
      </c>
      <c r="AS217" s="42" t="s">
        <v>49</v>
      </c>
      <c r="AT217" s="57" t="s">
        <v>49</v>
      </c>
      <c r="AU217" s="42" t="s">
        <v>49</v>
      </c>
      <c r="AV217" s="57" t="s">
        <v>49</v>
      </c>
      <c r="AW217" s="42" t="s">
        <v>49</v>
      </c>
      <c r="AX217" s="57" t="s">
        <v>49</v>
      </c>
      <c r="AY217" s="42" t="s">
        <v>49</v>
      </c>
      <c r="AZ217" s="57" t="s">
        <v>49</v>
      </c>
      <c r="BA217" s="42" t="s">
        <v>49</v>
      </c>
      <c r="BB217" s="57" t="s">
        <v>49</v>
      </c>
      <c r="BC217" s="42" t="s">
        <v>49</v>
      </c>
      <c r="BD217" s="57" t="s">
        <v>49</v>
      </c>
      <c r="BE217" s="42" t="s">
        <v>49</v>
      </c>
      <c r="BF217" s="57" t="s">
        <v>49</v>
      </c>
      <c r="BG217" s="42" t="s">
        <v>49</v>
      </c>
      <c r="BH217" s="57" t="s">
        <v>49</v>
      </c>
      <c r="BI217" s="58"/>
    </row>
    <row r="218" spans="2:61" ht="33" customHeight="1" x14ac:dyDescent="0.2">
      <c r="B218" s="53" t="s">
        <v>461</v>
      </c>
      <c r="C218" s="54" t="s">
        <v>462</v>
      </c>
      <c r="D218" s="55" t="s">
        <v>48</v>
      </c>
      <c r="E218" s="42" t="s">
        <v>55</v>
      </c>
      <c r="F218" s="56" t="s">
        <v>51</v>
      </c>
      <c r="G218" s="42" t="s">
        <v>49</v>
      </c>
      <c r="H218" s="56" t="s">
        <v>49</v>
      </c>
      <c r="I218" s="42" t="s">
        <v>49</v>
      </c>
      <c r="J218" s="56" t="s">
        <v>49</v>
      </c>
      <c r="K218" s="42" t="s">
        <v>49</v>
      </c>
      <c r="L218" s="56" t="s">
        <v>49</v>
      </c>
      <c r="M218" s="42" t="s">
        <v>49</v>
      </c>
      <c r="N218" s="57" t="s">
        <v>49</v>
      </c>
      <c r="O218" s="42" t="s">
        <v>49</v>
      </c>
      <c r="P218" s="57" t="s">
        <v>49</v>
      </c>
      <c r="Q218" s="42" t="s">
        <v>49</v>
      </c>
      <c r="R218" s="57" t="s">
        <v>49</v>
      </c>
      <c r="S218" s="42" t="s">
        <v>49</v>
      </c>
      <c r="T218" s="57" t="s">
        <v>49</v>
      </c>
      <c r="U218" s="42" t="s">
        <v>65</v>
      </c>
      <c r="V218" s="57" t="s">
        <v>51</v>
      </c>
      <c r="W218" s="42" t="s">
        <v>49</v>
      </c>
      <c r="X218" s="57" t="s">
        <v>49</v>
      </c>
      <c r="Y218" s="42" t="s">
        <v>49</v>
      </c>
      <c r="Z218" s="57" t="s">
        <v>49</v>
      </c>
      <c r="AA218" s="42" t="s">
        <v>49</v>
      </c>
      <c r="AB218" s="57" t="s">
        <v>49</v>
      </c>
      <c r="AC218" s="42" t="s">
        <v>50</v>
      </c>
      <c r="AD218" s="57" t="s">
        <v>60</v>
      </c>
      <c r="AE218" s="42" t="s">
        <v>49</v>
      </c>
      <c r="AF218" s="57" t="s">
        <v>49</v>
      </c>
      <c r="AG218" s="42" t="s">
        <v>49</v>
      </c>
      <c r="AH218" s="57" t="s">
        <v>49</v>
      </c>
      <c r="AI218" s="42" t="s">
        <v>49</v>
      </c>
      <c r="AJ218" s="57" t="s">
        <v>49</v>
      </c>
      <c r="AK218" s="42" t="s">
        <v>49</v>
      </c>
      <c r="AL218" s="57" t="s">
        <v>49</v>
      </c>
      <c r="AM218" s="42" t="s">
        <v>49</v>
      </c>
      <c r="AN218" s="57" t="s">
        <v>49</v>
      </c>
      <c r="AO218" s="42" t="s">
        <v>49</v>
      </c>
      <c r="AP218" s="57" t="s">
        <v>49</v>
      </c>
      <c r="AQ218" s="42" t="s">
        <v>49</v>
      </c>
      <c r="AR218" s="57" t="s">
        <v>49</v>
      </c>
      <c r="AS218" s="42" t="s">
        <v>49</v>
      </c>
      <c r="AT218" s="57" t="s">
        <v>49</v>
      </c>
      <c r="AU218" s="42" t="s">
        <v>49</v>
      </c>
      <c r="AV218" s="57" t="s">
        <v>49</v>
      </c>
      <c r="AW218" s="42" t="s">
        <v>49</v>
      </c>
      <c r="AX218" s="57" t="s">
        <v>49</v>
      </c>
      <c r="AY218" s="42" t="s">
        <v>49</v>
      </c>
      <c r="AZ218" s="57" t="s">
        <v>49</v>
      </c>
      <c r="BA218" s="42" t="s">
        <v>49</v>
      </c>
      <c r="BB218" s="57" t="s">
        <v>49</v>
      </c>
      <c r="BC218" s="42" t="s">
        <v>57</v>
      </c>
      <c r="BD218" s="57" t="s">
        <v>60</v>
      </c>
      <c r="BE218" s="42" t="s">
        <v>49</v>
      </c>
      <c r="BF218" s="57" t="s">
        <v>49</v>
      </c>
      <c r="BG218" s="42" t="s">
        <v>49</v>
      </c>
      <c r="BH218" s="57" t="s">
        <v>49</v>
      </c>
      <c r="BI218" s="58"/>
    </row>
    <row r="219" spans="2:61" ht="33" customHeight="1" x14ac:dyDescent="0.2">
      <c r="B219" s="53" t="s">
        <v>463</v>
      </c>
      <c r="C219" s="54" t="s">
        <v>464</v>
      </c>
      <c r="D219" s="55" t="s">
        <v>48</v>
      </c>
      <c r="E219" s="42" t="s">
        <v>49</v>
      </c>
      <c r="F219" s="56" t="s">
        <v>49</v>
      </c>
      <c r="G219" s="42" t="s">
        <v>49</v>
      </c>
      <c r="H219" s="56" t="s">
        <v>49</v>
      </c>
      <c r="I219" s="42" t="s">
        <v>49</v>
      </c>
      <c r="J219" s="56" t="s">
        <v>49</v>
      </c>
      <c r="K219" s="42" t="s">
        <v>49</v>
      </c>
      <c r="L219" s="56" t="s">
        <v>49</v>
      </c>
      <c r="M219" s="42" t="s">
        <v>49</v>
      </c>
      <c r="N219" s="57" t="s">
        <v>49</v>
      </c>
      <c r="O219" s="42" t="s">
        <v>49</v>
      </c>
      <c r="P219" s="57" t="s">
        <v>49</v>
      </c>
      <c r="Q219" s="42" t="s">
        <v>49</v>
      </c>
      <c r="R219" s="57" t="s">
        <v>49</v>
      </c>
      <c r="S219" s="42" t="s">
        <v>57</v>
      </c>
      <c r="T219" s="57" t="s">
        <v>60</v>
      </c>
      <c r="U219" s="42" t="s">
        <v>49</v>
      </c>
      <c r="V219" s="57" t="s">
        <v>49</v>
      </c>
      <c r="W219" s="42" t="s">
        <v>49</v>
      </c>
      <c r="X219" s="57" t="s">
        <v>49</v>
      </c>
      <c r="Y219" s="42" t="s">
        <v>49</v>
      </c>
      <c r="Z219" s="57" t="s">
        <v>49</v>
      </c>
      <c r="AA219" s="42" t="s">
        <v>49</v>
      </c>
      <c r="AB219" s="57" t="s">
        <v>49</v>
      </c>
      <c r="AC219" s="42" t="s">
        <v>49</v>
      </c>
      <c r="AD219" s="57" t="s">
        <v>49</v>
      </c>
      <c r="AE219" s="42" t="s">
        <v>49</v>
      </c>
      <c r="AF219" s="57" t="s">
        <v>49</v>
      </c>
      <c r="AG219" s="42" t="s">
        <v>49</v>
      </c>
      <c r="AH219" s="57" t="s">
        <v>49</v>
      </c>
      <c r="AI219" s="42" t="s">
        <v>49</v>
      </c>
      <c r="AJ219" s="57" t="s">
        <v>49</v>
      </c>
      <c r="AK219" s="42" t="s">
        <v>49</v>
      </c>
      <c r="AL219" s="57" t="s">
        <v>49</v>
      </c>
      <c r="AM219" s="42" t="s">
        <v>49</v>
      </c>
      <c r="AN219" s="57" t="s">
        <v>49</v>
      </c>
      <c r="AO219" s="42" t="s">
        <v>49</v>
      </c>
      <c r="AP219" s="57" t="s">
        <v>49</v>
      </c>
      <c r="AQ219" s="42" t="s">
        <v>50</v>
      </c>
      <c r="AR219" s="57" t="s">
        <v>60</v>
      </c>
      <c r="AS219" s="42" t="s">
        <v>49</v>
      </c>
      <c r="AT219" s="57" t="s">
        <v>49</v>
      </c>
      <c r="AU219" s="42" t="s">
        <v>55</v>
      </c>
      <c r="AV219" s="57" t="s">
        <v>60</v>
      </c>
      <c r="AW219" s="42" t="s">
        <v>49</v>
      </c>
      <c r="AX219" s="57" t="s">
        <v>49</v>
      </c>
      <c r="AY219" s="42" t="s">
        <v>49</v>
      </c>
      <c r="AZ219" s="57" t="s">
        <v>49</v>
      </c>
      <c r="BA219" s="42" t="s">
        <v>49</v>
      </c>
      <c r="BB219" s="57" t="s">
        <v>49</v>
      </c>
      <c r="BC219" s="42" t="s">
        <v>49</v>
      </c>
      <c r="BD219" s="57" t="s">
        <v>49</v>
      </c>
      <c r="BE219" s="42" t="s">
        <v>49</v>
      </c>
      <c r="BF219" s="57" t="s">
        <v>49</v>
      </c>
      <c r="BG219" s="42" t="s">
        <v>49</v>
      </c>
      <c r="BH219" s="57" t="s">
        <v>49</v>
      </c>
      <c r="BI219" s="58"/>
    </row>
    <row r="220" spans="2:61" ht="33" customHeight="1" x14ac:dyDescent="0.2">
      <c r="B220" s="53" t="s">
        <v>465</v>
      </c>
      <c r="C220" s="54" t="s">
        <v>466</v>
      </c>
      <c r="D220" s="55" t="s">
        <v>48</v>
      </c>
      <c r="E220" s="42" t="s">
        <v>55</v>
      </c>
      <c r="F220" s="56" t="s">
        <v>60</v>
      </c>
      <c r="G220" s="42" t="s">
        <v>50</v>
      </c>
      <c r="H220" s="56" t="s">
        <v>60</v>
      </c>
      <c r="I220" s="42" t="s">
        <v>49</v>
      </c>
      <c r="J220" s="56" t="s">
        <v>49</v>
      </c>
      <c r="K220" s="42" t="s">
        <v>49</v>
      </c>
      <c r="L220" s="56" t="s">
        <v>49</v>
      </c>
      <c r="M220" s="42" t="s">
        <v>49</v>
      </c>
      <c r="N220" s="57" t="s">
        <v>49</v>
      </c>
      <c r="O220" s="42" t="s">
        <v>49</v>
      </c>
      <c r="P220" s="57" t="s">
        <v>49</v>
      </c>
      <c r="Q220" s="42" t="s">
        <v>49</v>
      </c>
      <c r="R220" s="57" t="s">
        <v>49</v>
      </c>
      <c r="S220" s="42" t="s">
        <v>49</v>
      </c>
      <c r="T220" s="57" t="s">
        <v>49</v>
      </c>
      <c r="U220" s="42" t="s">
        <v>49</v>
      </c>
      <c r="V220" s="57" t="s">
        <v>49</v>
      </c>
      <c r="W220" s="42" t="s">
        <v>49</v>
      </c>
      <c r="X220" s="57" t="s">
        <v>49</v>
      </c>
      <c r="Y220" s="42" t="s">
        <v>49</v>
      </c>
      <c r="Z220" s="57" t="s">
        <v>49</v>
      </c>
      <c r="AA220" s="42" t="s">
        <v>49</v>
      </c>
      <c r="AB220" s="57" t="s">
        <v>49</v>
      </c>
      <c r="AC220" s="42" t="s">
        <v>49</v>
      </c>
      <c r="AD220" s="57" t="s">
        <v>49</v>
      </c>
      <c r="AE220" s="42" t="s">
        <v>49</v>
      </c>
      <c r="AF220" s="57" t="s">
        <v>49</v>
      </c>
      <c r="AG220" s="42" t="s">
        <v>49</v>
      </c>
      <c r="AH220" s="57" t="s">
        <v>49</v>
      </c>
      <c r="AI220" s="42" t="s">
        <v>49</v>
      </c>
      <c r="AJ220" s="57" t="s">
        <v>49</v>
      </c>
      <c r="AK220" s="42" t="s">
        <v>49</v>
      </c>
      <c r="AL220" s="57" t="s">
        <v>49</v>
      </c>
      <c r="AM220" s="42" t="s">
        <v>49</v>
      </c>
      <c r="AN220" s="57" t="s">
        <v>49</v>
      </c>
      <c r="AO220" s="42" t="s">
        <v>49</v>
      </c>
      <c r="AP220" s="57" t="s">
        <v>49</v>
      </c>
      <c r="AQ220" s="42" t="s">
        <v>49</v>
      </c>
      <c r="AR220" s="57" t="s">
        <v>49</v>
      </c>
      <c r="AS220" s="42" t="s">
        <v>49</v>
      </c>
      <c r="AT220" s="57" t="s">
        <v>49</v>
      </c>
      <c r="AU220" s="42" t="s">
        <v>49</v>
      </c>
      <c r="AV220" s="57" t="s">
        <v>49</v>
      </c>
      <c r="AW220" s="42" t="s">
        <v>49</v>
      </c>
      <c r="AX220" s="57" t="s">
        <v>49</v>
      </c>
      <c r="AY220" s="42" t="s">
        <v>49</v>
      </c>
      <c r="AZ220" s="57" t="s">
        <v>49</v>
      </c>
      <c r="BA220" s="42" t="s">
        <v>49</v>
      </c>
      <c r="BB220" s="57" t="s">
        <v>49</v>
      </c>
      <c r="BC220" s="42" t="s">
        <v>49</v>
      </c>
      <c r="BD220" s="57" t="s">
        <v>49</v>
      </c>
      <c r="BE220" s="42" t="s">
        <v>49</v>
      </c>
      <c r="BF220" s="57" t="s">
        <v>49</v>
      </c>
      <c r="BG220" s="42" t="s">
        <v>49</v>
      </c>
      <c r="BH220" s="57" t="s">
        <v>49</v>
      </c>
      <c r="BI220" s="58"/>
    </row>
    <row r="221" spans="2:61" ht="33" customHeight="1" x14ac:dyDescent="0.2">
      <c r="B221" s="53" t="s">
        <v>467</v>
      </c>
      <c r="C221" s="54" t="s">
        <v>468</v>
      </c>
      <c r="D221" s="55" t="s">
        <v>48</v>
      </c>
      <c r="E221" s="42" t="s">
        <v>49</v>
      </c>
      <c r="F221" s="56" t="s">
        <v>49</v>
      </c>
      <c r="G221" s="42" t="s">
        <v>49</v>
      </c>
      <c r="H221" s="56" t="s">
        <v>49</v>
      </c>
      <c r="I221" s="42" t="s">
        <v>49</v>
      </c>
      <c r="J221" s="56" t="s">
        <v>49</v>
      </c>
      <c r="K221" s="42" t="s">
        <v>49</v>
      </c>
      <c r="L221" s="56" t="s">
        <v>49</v>
      </c>
      <c r="M221" s="42" t="s">
        <v>49</v>
      </c>
      <c r="N221" s="57" t="s">
        <v>49</v>
      </c>
      <c r="O221" s="42" t="s">
        <v>49</v>
      </c>
      <c r="P221" s="57" t="s">
        <v>49</v>
      </c>
      <c r="Q221" s="42" t="s">
        <v>49</v>
      </c>
      <c r="R221" s="57" t="s">
        <v>49</v>
      </c>
      <c r="S221" s="42" t="s">
        <v>50</v>
      </c>
      <c r="T221" s="57" t="s">
        <v>60</v>
      </c>
      <c r="U221" s="42" t="s">
        <v>49</v>
      </c>
      <c r="V221" s="57" t="s">
        <v>49</v>
      </c>
      <c r="W221" s="42" t="s">
        <v>49</v>
      </c>
      <c r="X221" s="57" t="s">
        <v>49</v>
      </c>
      <c r="Y221" s="42" t="s">
        <v>49</v>
      </c>
      <c r="Z221" s="57" t="s">
        <v>49</v>
      </c>
      <c r="AA221" s="42" t="s">
        <v>49</v>
      </c>
      <c r="AB221" s="57" t="s">
        <v>49</v>
      </c>
      <c r="AC221" s="42" t="s">
        <v>49</v>
      </c>
      <c r="AD221" s="57" t="s">
        <v>49</v>
      </c>
      <c r="AE221" s="42" t="s">
        <v>49</v>
      </c>
      <c r="AF221" s="57" t="s">
        <v>49</v>
      </c>
      <c r="AG221" s="42" t="s">
        <v>49</v>
      </c>
      <c r="AH221" s="57" t="s">
        <v>49</v>
      </c>
      <c r="AI221" s="42" t="s">
        <v>49</v>
      </c>
      <c r="AJ221" s="57" t="s">
        <v>49</v>
      </c>
      <c r="AK221" s="42" t="s">
        <v>49</v>
      </c>
      <c r="AL221" s="57" t="s">
        <v>49</v>
      </c>
      <c r="AM221" s="42" t="s">
        <v>49</v>
      </c>
      <c r="AN221" s="57" t="s">
        <v>49</v>
      </c>
      <c r="AO221" s="42" t="s">
        <v>49</v>
      </c>
      <c r="AP221" s="57" t="s">
        <v>49</v>
      </c>
      <c r="AQ221" s="42" t="s">
        <v>49</v>
      </c>
      <c r="AR221" s="57" t="s">
        <v>49</v>
      </c>
      <c r="AS221" s="42" t="s">
        <v>49</v>
      </c>
      <c r="AT221" s="57" t="s">
        <v>49</v>
      </c>
      <c r="AU221" s="42" t="s">
        <v>49</v>
      </c>
      <c r="AV221" s="57" t="s">
        <v>49</v>
      </c>
      <c r="AW221" s="42" t="s">
        <v>49</v>
      </c>
      <c r="AX221" s="57" t="s">
        <v>49</v>
      </c>
      <c r="AY221" s="42" t="s">
        <v>49</v>
      </c>
      <c r="AZ221" s="57" t="s">
        <v>49</v>
      </c>
      <c r="BA221" s="42" t="s">
        <v>49</v>
      </c>
      <c r="BB221" s="57" t="s">
        <v>49</v>
      </c>
      <c r="BC221" s="42" t="s">
        <v>49</v>
      </c>
      <c r="BD221" s="57" t="s">
        <v>49</v>
      </c>
      <c r="BE221" s="42" t="s">
        <v>49</v>
      </c>
      <c r="BF221" s="57" t="s">
        <v>49</v>
      </c>
      <c r="BG221" s="42" t="s">
        <v>49</v>
      </c>
      <c r="BH221" s="57" t="s">
        <v>49</v>
      </c>
      <c r="BI221" s="58"/>
    </row>
    <row r="222" spans="2:61" ht="33" customHeight="1" x14ac:dyDescent="0.2">
      <c r="B222" s="53" t="s">
        <v>469</v>
      </c>
      <c r="C222" s="54" t="s">
        <v>470</v>
      </c>
      <c r="D222" s="55" t="s">
        <v>54</v>
      </c>
      <c r="E222" s="42" t="s">
        <v>49</v>
      </c>
      <c r="F222" s="56" t="s">
        <v>49</v>
      </c>
      <c r="G222" s="42" t="s">
        <v>49</v>
      </c>
      <c r="H222" s="56" t="s">
        <v>49</v>
      </c>
      <c r="I222" s="42" t="s">
        <v>49</v>
      </c>
      <c r="J222" s="56" t="s">
        <v>49</v>
      </c>
      <c r="K222" s="42" t="s">
        <v>49</v>
      </c>
      <c r="L222" s="56" t="s">
        <v>49</v>
      </c>
      <c r="M222" s="42" t="s">
        <v>55</v>
      </c>
      <c r="N222" s="57" t="s">
        <v>56</v>
      </c>
      <c r="O222" s="42" t="s">
        <v>49</v>
      </c>
      <c r="P222" s="57" t="s">
        <v>49</v>
      </c>
      <c r="Q222" s="42" t="s">
        <v>49</v>
      </c>
      <c r="R222" s="57" t="s">
        <v>49</v>
      </c>
      <c r="S222" s="42" t="s">
        <v>49</v>
      </c>
      <c r="T222" s="57" t="s">
        <v>49</v>
      </c>
      <c r="U222" s="42" t="s">
        <v>49</v>
      </c>
      <c r="V222" s="57" t="s">
        <v>49</v>
      </c>
      <c r="W222" s="42" t="s">
        <v>49</v>
      </c>
      <c r="X222" s="57" t="s">
        <v>49</v>
      </c>
      <c r="Y222" s="42" t="s">
        <v>49</v>
      </c>
      <c r="Z222" s="57" t="s">
        <v>49</v>
      </c>
      <c r="AA222" s="42" t="s">
        <v>49</v>
      </c>
      <c r="AB222" s="57" t="s">
        <v>49</v>
      </c>
      <c r="AC222" s="42" t="s">
        <v>49</v>
      </c>
      <c r="AD222" s="57" t="s">
        <v>49</v>
      </c>
      <c r="AE222" s="42" t="s">
        <v>49</v>
      </c>
      <c r="AF222" s="57" t="s">
        <v>49</v>
      </c>
      <c r="AG222" s="42" t="s">
        <v>49</v>
      </c>
      <c r="AH222" s="57" t="s">
        <v>49</v>
      </c>
      <c r="AI222" s="42" t="s">
        <v>49</v>
      </c>
      <c r="AJ222" s="57" t="s">
        <v>49</v>
      </c>
      <c r="AK222" s="42" t="s">
        <v>49</v>
      </c>
      <c r="AL222" s="57" t="s">
        <v>49</v>
      </c>
      <c r="AM222" s="42" t="s">
        <v>49</v>
      </c>
      <c r="AN222" s="57" t="s">
        <v>49</v>
      </c>
      <c r="AO222" s="42" t="s">
        <v>49</v>
      </c>
      <c r="AP222" s="57" t="s">
        <v>49</v>
      </c>
      <c r="AQ222" s="42" t="s">
        <v>50</v>
      </c>
      <c r="AR222" s="57" t="s">
        <v>51</v>
      </c>
      <c r="AS222" s="42" t="s">
        <v>49</v>
      </c>
      <c r="AT222" s="57" t="s">
        <v>49</v>
      </c>
      <c r="AU222" s="42" t="s">
        <v>49</v>
      </c>
      <c r="AV222" s="57" t="s">
        <v>49</v>
      </c>
      <c r="AW222" s="42" t="s">
        <v>49</v>
      </c>
      <c r="AX222" s="57" t="s">
        <v>49</v>
      </c>
      <c r="AY222" s="42" t="s">
        <v>49</v>
      </c>
      <c r="AZ222" s="57" t="s">
        <v>49</v>
      </c>
      <c r="BA222" s="42" t="s">
        <v>49</v>
      </c>
      <c r="BB222" s="57" t="s">
        <v>49</v>
      </c>
      <c r="BC222" s="42" t="s">
        <v>49</v>
      </c>
      <c r="BD222" s="57" t="s">
        <v>49</v>
      </c>
      <c r="BE222" s="42" t="s">
        <v>49</v>
      </c>
      <c r="BF222" s="57" t="s">
        <v>49</v>
      </c>
      <c r="BG222" s="42" t="s">
        <v>49</v>
      </c>
      <c r="BH222" s="57" t="s">
        <v>49</v>
      </c>
      <c r="BI222" s="58"/>
    </row>
    <row r="223" spans="2:61" ht="33" customHeight="1" x14ac:dyDescent="0.2">
      <c r="B223" s="53" t="s">
        <v>471</v>
      </c>
      <c r="C223" s="54" t="s">
        <v>472</v>
      </c>
      <c r="D223" s="55" t="s">
        <v>48</v>
      </c>
      <c r="E223" s="42" t="s">
        <v>55</v>
      </c>
      <c r="F223" s="56" t="s">
        <v>56</v>
      </c>
      <c r="G223" s="42" t="s">
        <v>49</v>
      </c>
      <c r="H223" s="56" t="s">
        <v>49</v>
      </c>
      <c r="I223" s="42" t="s">
        <v>49</v>
      </c>
      <c r="J223" s="56" t="s">
        <v>49</v>
      </c>
      <c r="K223" s="42" t="s">
        <v>49</v>
      </c>
      <c r="L223" s="56" t="s">
        <v>49</v>
      </c>
      <c r="M223" s="42" t="s">
        <v>50</v>
      </c>
      <c r="N223" s="57" t="s">
        <v>60</v>
      </c>
      <c r="O223" s="42" t="s">
        <v>49</v>
      </c>
      <c r="P223" s="57" t="s">
        <v>49</v>
      </c>
      <c r="Q223" s="42" t="s">
        <v>49</v>
      </c>
      <c r="R223" s="57" t="s">
        <v>49</v>
      </c>
      <c r="S223" s="42" t="s">
        <v>49</v>
      </c>
      <c r="T223" s="57" t="s">
        <v>49</v>
      </c>
      <c r="U223" s="42" t="s">
        <v>49</v>
      </c>
      <c r="V223" s="57" t="s">
        <v>49</v>
      </c>
      <c r="W223" s="42" t="s">
        <v>49</v>
      </c>
      <c r="X223" s="57" t="s">
        <v>49</v>
      </c>
      <c r="Y223" s="42" t="s">
        <v>49</v>
      </c>
      <c r="Z223" s="57" t="s">
        <v>49</v>
      </c>
      <c r="AA223" s="42" t="s">
        <v>49</v>
      </c>
      <c r="AB223" s="57" t="s">
        <v>49</v>
      </c>
      <c r="AC223" s="42" t="s">
        <v>49</v>
      </c>
      <c r="AD223" s="57" t="s">
        <v>49</v>
      </c>
      <c r="AE223" s="42" t="s">
        <v>49</v>
      </c>
      <c r="AF223" s="57" t="s">
        <v>49</v>
      </c>
      <c r="AG223" s="42" t="s">
        <v>49</v>
      </c>
      <c r="AH223" s="57" t="s">
        <v>49</v>
      </c>
      <c r="AI223" s="42" t="s">
        <v>49</v>
      </c>
      <c r="AJ223" s="57" t="s">
        <v>49</v>
      </c>
      <c r="AK223" s="42" t="s">
        <v>49</v>
      </c>
      <c r="AL223" s="57" t="s">
        <v>49</v>
      </c>
      <c r="AM223" s="42" t="s">
        <v>49</v>
      </c>
      <c r="AN223" s="57" t="s">
        <v>49</v>
      </c>
      <c r="AO223" s="42" t="s">
        <v>49</v>
      </c>
      <c r="AP223" s="57" t="s">
        <v>49</v>
      </c>
      <c r="AQ223" s="42" t="s">
        <v>49</v>
      </c>
      <c r="AR223" s="57" t="s">
        <v>49</v>
      </c>
      <c r="AS223" s="42" t="s">
        <v>49</v>
      </c>
      <c r="AT223" s="57" t="s">
        <v>49</v>
      </c>
      <c r="AU223" s="42" t="s">
        <v>49</v>
      </c>
      <c r="AV223" s="57" t="s">
        <v>49</v>
      </c>
      <c r="AW223" s="42" t="s">
        <v>49</v>
      </c>
      <c r="AX223" s="57" t="s">
        <v>49</v>
      </c>
      <c r="AY223" s="42" t="s">
        <v>49</v>
      </c>
      <c r="AZ223" s="57" t="s">
        <v>49</v>
      </c>
      <c r="BA223" s="42" t="s">
        <v>49</v>
      </c>
      <c r="BB223" s="57" t="s">
        <v>49</v>
      </c>
      <c r="BC223" s="42" t="s">
        <v>49</v>
      </c>
      <c r="BD223" s="57" t="s">
        <v>49</v>
      </c>
      <c r="BE223" s="42" t="s">
        <v>49</v>
      </c>
      <c r="BF223" s="57" t="s">
        <v>49</v>
      </c>
      <c r="BG223" s="42" t="s">
        <v>49</v>
      </c>
      <c r="BH223" s="57" t="s">
        <v>49</v>
      </c>
      <c r="BI223" s="58"/>
    </row>
    <row r="224" spans="2:61" ht="33" customHeight="1" x14ac:dyDescent="0.2">
      <c r="B224" s="53" t="s">
        <v>473</v>
      </c>
      <c r="C224" s="54" t="s">
        <v>474</v>
      </c>
      <c r="D224" s="55" t="s">
        <v>48</v>
      </c>
      <c r="E224" s="42" t="s">
        <v>49</v>
      </c>
      <c r="F224" s="56" t="s">
        <v>49</v>
      </c>
      <c r="G224" s="42" t="s">
        <v>49</v>
      </c>
      <c r="H224" s="56" t="s">
        <v>49</v>
      </c>
      <c r="I224" s="42" t="s">
        <v>49</v>
      </c>
      <c r="J224" s="56" t="s">
        <v>49</v>
      </c>
      <c r="K224" s="42" t="s">
        <v>49</v>
      </c>
      <c r="L224" s="56" t="s">
        <v>49</v>
      </c>
      <c r="M224" s="42" t="s">
        <v>49</v>
      </c>
      <c r="N224" s="57" t="s">
        <v>49</v>
      </c>
      <c r="O224" s="42" t="s">
        <v>49</v>
      </c>
      <c r="P224" s="57" t="s">
        <v>49</v>
      </c>
      <c r="Q224" s="42" t="s">
        <v>49</v>
      </c>
      <c r="R224" s="57" t="s">
        <v>49</v>
      </c>
      <c r="S224" s="42" t="s">
        <v>49</v>
      </c>
      <c r="T224" s="57" t="s">
        <v>49</v>
      </c>
      <c r="U224" s="42" t="s">
        <v>49</v>
      </c>
      <c r="V224" s="57" t="s">
        <v>49</v>
      </c>
      <c r="W224" s="42" t="s">
        <v>49</v>
      </c>
      <c r="X224" s="57" t="s">
        <v>49</v>
      </c>
      <c r="Y224" s="42" t="s">
        <v>49</v>
      </c>
      <c r="Z224" s="57" t="s">
        <v>49</v>
      </c>
      <c r="AA224" s="42" t="s">
        <v>49</v>
      </c>
      <c r="AB224" s="57" t="s">
        <v>49</v>
      </c>
      <c r="AC224" s="42" t="s">
        <v>49</v>
      </c>
      <c r="AD224" s="57" t="s">
        <v>49</v>
      </c>
      <c r="AE224" s="42" t="s">
        <v>49</v>
      </c>
      <c r="AF224" s="57" t="s">
        <v>49</v>
      </c>
      <c r="AG224" s="42" t="s">
        <v>49</v>
      </c>
      <c r="AH224" s="57" t="s">
        <v>49</v>
      </c>
      <c r="AI224" s="42" t="s">
        <v>49</v>
      </c>
      <c r="AJ224" s="57" t="s">
        <v>49</v>
      </c>
      <c r="AK224" s="42" t="s">
        <v>49</v>
      </c>
      <c r="AL224" s="57" t="s">
        <v>49</v>
      </c>
      <c r="AM224" s="42" t="s">
        <v>49</v>
      </c>
      <c r="AN224" s="57" t="s">
        <v>49</v>
      </c>
      <c r="AO224" s="42" t="s">
        <v>49</v>
      </c>
      <c r="AP224" s="57" t="s">
        <v>49</v>
      </c>
      <c r="AQ224" s="42" t="s">
        <v>50</v>
      </c>
      <c r="AR224" s="57" t="s">
        <v>60</v>
      </c>
      <c r="AS224" s="42" t="s">
        <v>49</v>
      </c>
      <c r="AT224" s="57" t="s">
        <v>49</v>
      </c>
      <c r="AU224" s="42" t="s">
        <v>49</v>
      </c>
      <c r="AV224" s="57" t="s">
        <v>49</v>
      </c>
      <c r="AW224" s="42" t="s">
        <v>49</v>
      </c>
      <c r="AX224" s="57" t="s">
        <v>49</v>
      </c>
      <c r="AY224" s="42" t="s">
        <v>49</v>
      </c>
      <c r="AZ224" s="57" t="s">
        <v>49</v>
      </c>
      <c r="BA224" s="42" t="s">
        <v>49</v>
      </c>
      <c r="BB224" s="57" t="s">
        <v>49</v>
      </c>
      <c r="BC224" s="42" t="s">
        <v>49</v>
      </c>
      <c r="BD224" s="57" t="s">
        <v>49</v>
      </c>
      <c r="BE224" s="42" t="s">
        <v>49</v>
      </c>
      <c r="BF224" s="57" t="s">
        <v>49</v>
      </c>
      <c r="BG224" s="42" t="s">
        <v>49</v>
      </c>
      <c r="BH224" s="57" t="s">
        <v>49</v>
      </c>
      <c r="BI224" s="58"/>
    </row>
    <row r="225" spans="2:61" ht="33" customHeight="1" x14ac:dyDescent="0.2">
      <c r="B225" s="53" t="s">
        <v>475</v>
      </c>
      <c r="C225" s="54" t="s">
        <v>476</v>
      </c>
      <c r="D225" s="55" t="s">
        <v>48</v>
      </c>
      <c r="E225" s="42" t="s">
        <v>49</v>
      </c>
      <c r="F225" s="56" t="s">
        <v>49</v>
      </c>
      <c r="G225" s="42" t="s">
        <v>49</v>
      </c>
      <c r="H225" s="56" t="s">
        <v>49</v>
      </c>
      <c r="I225" s="42" t="s">
        <v>49</v>
      </c>
      <c r="J225" s="56" t="s">
        <v>49</v>
      </c>
      <c r="K225" s="42" t="s">
        <v>49</v>
      </c>
      <c r="L225" s="56" t="s">
        <v>49</v>
      </c>
      <c r="M225" s="42" t="s">
        <v>49</v>
      </c>
      <c r="N225" s="57" t="s">
        <v>49</v>
      </c>
      <c r="O225" s="42" t="s">
        <v>49</v>
      </c>
      <c r="P225" s="57" t="s">
        <v>49</v>
      </c>
      <c r="Q225" s="42" t="s">
        <v>49</v>
      </c>
      <c r="R225" s="57" t="s">
        <v>49</v>
      </c>
      <c r="S225" s="42" t="s">
        <v>49</v>
      </c>
      <c r="T225" s="57" t="s">
        <v>49</v>
      </c>
      <c r="U225" s="42" t="s">
        <v>49</v>
      </c>
      <c r="V225" s="57" t="s">
        <v>49</v>
      </c>
      <c r="W225" s="42" t="s">
        <v>49</v>
      </c>
      <c r="X225" s="57" t="s">
        <v>49</v>
      </c>
      <c r="Y225" s="42" t="s">
        <v>49</v>
      </c>
      <c r="Z225" s="57" t="s">
        <v>49</v>
      </c>
      <c r="AA225" s="42" t="s">
        <v>49</v>
      </c>
      <c r="AB225" s="57" t="s">
        <v>49</v>
      </c>
      <c r="AC225" s="42" t="s">
        <v>49</v>
      </c>
      <c r="AD225" s="57" t="s">
        <v>49</v>
      </c>
      <c r="AE225" s="42" t="s">
        <v>49</v>
      </c>
      <c r="AF225" s="57" t="s">
        <v>49</v>
      </c>
      <c r="AG225" s="42" t="s">
        <v>49</v>
      </c>
      <c r="AH225" s="57" t="s">
        <v>49</v>
      </c>
      <c r="AI225" s="42" t="s">
        <v>49</v>
      </c>
      <c r="AJ225" s="57" t="s">
        <v>49</v>
      </c>
      <c r="AK225" s="42" t="s">
        <v>49</v>
      </c>
      <c r="AL225" s="57" t="s">
        <v>49</v>
      </c>
      <c r="AM225" s="42" t="s">
        <v>49</v>
      </c>
      <c r="AN225" s="57" t="s">
        <v>49</v>
      </c>
      <c r="AO225" s="42" t="s">
        <v>49</v>
      </c>
      <c r="AP225" s="57" t="s">
        <v>49</v>
      </c>
      <c r="AQ225" s="42" t="s">
        <v>50</v>
      </c>
      <c r="AR225" s="57" t="s">
        <v>60</v>
      </c>
      <c r="AS225" s="42" t="s">
        <v>49</v>
      </c>
      <c r="AT225" s="57" t="s">
        <v>49</v>
      </c>
      <c r="AU225" s="42" t="s">
        <v>49</v>
      </c>
      <c r="AV225" s="57" t="s">
        <v>49</v>
      </c>
      <c r="AW225" s="42" t="s">
        <v>49</v>
      </c>
      <c r="AX225" s="57" t="s">
        <v>49</v>
      </c>
      <c r="AY225" s="42" t="s">
        <v>49</v>
      </c>
      <c r="AZ225" s="57" t="s">
        <v>49</v>
      </c>
      <c r="BA225" s="42" t="s">
        <v>49</v>
      </c>
      <c r="BB225" s="57" t="s">
        <v>49</v>
      </c>
      <c r="BC225" s="42" t="s">
        <v>49</v>
      </c>
      <c r="BD225" s="57" t="s">
        <v>49</v>
      </c>
      <c r="BE225" s="42" t="s">
        <v>49</v>
      </c>
      <c r="BF225" s="57" t="s">
        <v>49</v>
      </c>
      <c r="BG225" s="42" t="s">
        <v>49</v>
      </c>
      <c r="BH225" s="57" t="s">
        <v>49</v>
      </c>
      <c r="BI225" s="58"/>
    </row>
    <row r="226" spans="2:61" ht="33" customHeight="1" x14ac:dyDescent="0.2">
      <c r="B226" s="53" t="s">
        <v>477</v>
      </c>
      <c r="C226" s="54" t="s">
        <v>478</v>
      </c>
      <c r="D226" s="55" t="s">
        <v>48</v>
      </c>
      <c r="E226" s="42" t="s">
        <v>49</v>
      </c>
      <c r="F226" s="56" t="s">
        <v>49</v>
      </c>
      <c r="G226" s="42" t="s">
        <v>49</v>
      </c>
      <c r="H226" s="56" t="s">
        <v>49</v>
      </c>
      <c r="I226" s="42" t="s">
        <v>49</v>
      </c>
      <c r="J226" s="56" t="s">
        <v>49</v>
      </c>
      <c r="K226" s="42" t="s">
        <v>49</v>
      </c>
      <c r="L226" s="56" t="s">
        <v>49</v>
      </c>
      <c r="M226" s="42" t="s">
        <v>49</v>
      </c>
      <c r="N226" s="57" t="s">
        <v>49</v>
      </c>
      <c r="O226" s="42" t="s">
        <v>49</v>
      </c>
      <c r="P226" s="57" t="s">
        <v>49</v>
      </c>
      <c r="Q226" s="42" t="s">
        <v>49</v>
      </c>
      <c r="R226" s="57" t="s">
        <v>49</v>
      </c>
      <c r="S226" s="42" t="s">
        <v>50</v>
      </c>
      <c r="T226" s="57" t="s">
        <v>60</v>
      </c>
      <c r="U226" s="42" t="s">
        <v>49</v>
      </c>
      <c r="V226" s="57" t="s">
        <v>49</v>
      </c>
      <c r="W226" s="42" t="s">
        <v>49</v>
      </c>
      <c r="X226" s="57" t="s">
        <v>49</v>
      </c>
      <c r="Y226" s="42" t="s">
        <v>49</v>
      </c>
      <c r="Z226" s="57" t="s">
        <v>49</v>
      </c>
      <c r="AA226" s="42" t="s">
        <v>49</v>
      </c>
      <c r="AB226" s="57" t="s">
        <v>49</v>
      </c>
      <c r="AC226" s="42" t="s">
        <v>49</v>
      </c>
      <c r="AD226" s="57" t="s">
        <v>49</v>
      </c>
      <c r="AE226" s="42" t="s">
        <v>49</v>
      </c>
      <c r="AF226" s="57" t="s">
        <v>49</v>
      </c>
      <c r="AG226" s="42" t="s">
        <v>49</v>
      </c>
      <c r="AH226" s="57" t="s">
        <v>49</v>
      </c>
      <c r="AI226" s="42" t="s">
        <v>49</v>
      </c>
      <c r="AJ226" s="57" t="s">
        <v>49</v>
      </c>
      <c r="AK226" s="42" t="s">
        <v>49</v>
      </c>
      <c r="AL226" s="57" t="s">
        <v>49</v>
      </c>
      <c r="AM226" s="42" t="s">
        <v>49</v>
      </c>
      <c r="AN226" s="57" t="s">
        <v>49</v>
      </c>
      <c r="AO226" s="42" t="s">
        <v>49</v>
      </c>
      <c r="AP226" s="57" t="s">
        <v>49</v>
      </c>
      <c r="AQ226" s="42" t="s">
        <v>49</v>
      </c>
      <c r="AR226" s="57" t="s">
        <v>49</v>
      </c>
      <c r="AS226" s="42" t="s">
        <v>49</v>
      </c>
      <c r="AT226" s="57" t="s">
        <v>49</v>
      </c>
      <c r="AU226" s="42" t="s">
        <v>55</v>
      </c>
      <c r="AV226" s="57" t="s">
        <v>60</v>
      </c>
      <c r="AW226" s="42" t="s">
        <v>49</v>
      </c>
      <c r="AX226" s="57" t="s">
        <v>49</v>
      </c>
      <c r="AY226" s="42" t="s">
        <v>49</v>
      </c>
      <c r="AZ226" s="57" t="s">
        <v>49</v>
      </c>
      <c r="BA226" s="42" t="s">
        <v>49</v>
      </c>
      <c r="BB226" s="57" t="s">
        <v>49</v>
      </c>
      <c r="BC226" s="42" t="s">
        <v>49</v>
      </c>
      <c r="BD226" s="57" t="s">
        <v>49</v>
      </c>
      <c r="BE226" s="42" t="s">
        <v>49</v>
      </c>
      <c r="BF226" s="57" t="s">
        <v>49</v>
      </c>
      <c r="BG226" s="42" t="s">
        <v>49</v>
      </c>
      <c r="BH226" s="57" t="s">
        <v>49</v>
      </c>
      <c r="BI226" s="58"/>
    </row>
    <row r="227" spans="2:61" ht="33" customHeight="1" x14ac:dyDescent="0.2">
      <c r="B227" s="53" t="s">
        <v>479</v>
      </c>
      <c r="C227" s="54" t="s">
        <v>480</v>
      </c>
      <c r="D227" s="55" t="s">
        <v>48</v>
      </c>
      <c r="E227" s="42" t="s">
        <v>55</v>
      </c>
      <c r="F227" s="56" t="s">
        <v>56</v>
      </c>
      <c r="G227" s="42" t="s">
        <v>50</v>
      </c>
      <c r="H227" s="56" t="s">
        <v>51</v>
      </c>
      <c r="I227" s="42" t="s">
        <v>49</v>
      </c>
      <c r="J227" s="56" t="s">
        <v>49</v>
      </c>
      <c r="K227" s="42" t="s">
        <v>49</v>
      </c>
      <c r="L227" s="56" t="s">
        <v>49</v>
      </c>
      <c r="M227" s="42" t="s">
        <v>49</v>
      </c>
      <c r="N227" s="57" t="s">
        <v>49</v>
      </c>
      <c r="O227" s="42" t="s">
        <v>49</v>
      </c>
      <c r="P227" s="57" t="s">
        <v>49</v>
      </c>
      <c r="Q227" s="42" t="s">
        <v>49</v>
      </c>
      <c r="R227" s="57" t="s">
        <v>49</v>
      </c>
      <c r="S227" s="42" t="s">
        <v>49</v>
      </c>
      <c r="T227" s="57" t="s">
        <v>49</v>
      </c>
      <c r="U227" s="42" t="s">
        <v>49</v>
      </c>
      <c r="V227" s="57" t="s">
        <v>49</v>
      </c>
      <c r="W227" s="42" t="s">
        <v>49</v>
      </c>
      <c r="X227" s="57" t="s">
        <v>49</v>
      </c>
      <c r="Y227" s="42" t="s">
        <v>49</v>
      </c>
      <c r="Z227" s="57" t="s">
        <v>49</v>
      </c>
      <c r="AA227" s="42" t="s">
        <v>49</v>
      </c>
      <c r="AB227" s="57" t="s">
        <v>49</v>
      </c>
      <c r="AC227" s="42" t="s">
        <v>49</v>
      </c>
      <c r="AD227" s="57" t="s">
        <v>49</v>
      </c>
      <c r="AE227" s="42" t="s">
        <v>49</v>
      </c>
      <c r="AF227" s="57" t="s">
        <v>49</v>
      </c>
      <c r="AG227" s="42" t="s">
        <v>49</v>
      </c>
      <c r="AH227" s="57" t="s">
        <v>49</v>
      </c>
      <c r="AI227" s="42" t="s">
        <v>49</v>
      </c>
      <c r="AJ227" s="57" t="s">
        <v>49</v>
      </c>
      <c r="AK227" s="42" t="s">
        <v>49</v>
      </c>
      <c r="AL227" s="57" t="s">
        <v>49</v>
      </c>
      <c r="AM227" s="42" t="s">
        <v>65</v>
      </c>
      <c r="AN227" s="57" t="s">
        <v>51</v>
      </c>
      <c r="AO227" s="42" t="s">
        <v>49</v>
      </c>
      <c r="AP227" s="57" t="s">
        <v>49</v>
      </c>
      <c r="AQ227" s="42" t="s">
        <v>49</v>
      </c>
      <c r="AR227" s="57" t="s">
        <v>49</v>
      </c>
      <c r="AS227" s="42" t="s">
        <v>49</v>
      </c>
      <c r="AT227" s="57" t="s">
        <v>49</v>
      </c>
      <c r="AU227" s="42" t="s">
        <v>49</v>
      </c>
      <c r="AV227" s="57" t="s">
        <v>49</v>
      </c>
      <c r="AW227" s="42" t="s">
        <v>49</v>
      </c>
      <c r="AX227" s="57" t="s">
        <v>49</v>
      </c>
      <c r="AY227" s="42" t="s">
        <v>49</v>
      </c>
      <c r="AZ227" s="57" t="s">
        <v>49</v>
      </c>
      <c r="BA227" s="42" t="s">
        <v>49</v>
      </c>
      <c r="BB227" s="57" t="s">
        <v>49</v>
      </c>
      <c r="BC227" s="42" t="s">
        <v>49</v>
      </c>
      <c r="BD227" s="57" t="s">
        <v>49</v>
      </c>
      <c r="BE227" s="42" t="s">
        <v>49</v>
      </c>
      <c r="BF227" s="57" t="s">
        <v>49</v>
      </c>
      <c r="BG227" s="42" t="s">
        <v>49</v>
      </c>
      <c r="BH227" s="57" t="s">
        <v>49</v>
      </c>
      <c r="BI227" s="58"/>
    </row>
    <row r="228" spans="2:61" ht="33" customHeight="1" x14ac:dyDescent="0.2">
      <c r="B228" s="53" t="s">
        <v>481</v>
      </c>
      <c r="C228" s="54" t="s">
        <v>482</v>
      </c>
      <c r="D228" s="55" t="s">
        <v>48</v>
      </c>
      <c r="E228" s="42" t="s">
        <v>49</v>
      </c>
      <c r="F228" s="56" t="s">
        <v>49</v>
      </c>
      <c r="G228" s="42" t="s">
        <v>49</v>
      </c>
      <c r="H228" s="56" t="s">
        <v>49</v>
      </c>
      <c r="I228" s="42" t="s">
        <v>49</v>
      </c>
      <c r="J228" s="56" t="s">
        <v>49</v>
      </c>
      <c r="K228" s="42" t="s">
        <v>49</v>
      </c>
      <c r="L228" s="56" t="s">
        <v>49</v>
      </c>
      <c r="M228" s="42" t="s">
        <v>49</v>
      </c>
      <c r="N228" s="57" t="s">
        <v>49</v>
      </c>
      <c r="O228" s="42" t="s">
        <v>49</v>
      </c>
      <c r="P228" s="57" t="s">
        <v>49</v>
      </c>
      <c r="Q228" s="42" t="s">
        <v>49</v>
      </c>
      <c r="R228" s="57" t="s">
        <v>49</v>
      </c>
      <c r="S228" s="42" t="s">
        <v>49</v>
      </c>
      <c r="T228" s="57" t="s">
        <v>49</v>
      </c>
      <c r="U228" s="42" t="s">
        <v>50</v>
      </c>
      <c r="V228" s="57" t="s">
        <v>60</v>
      </c>
      <c r="W228" s="42" t="s">
        <v>49</v>
      </c>
      <c r="X228" s="57" t="s">
        <v>49</v>
      </c>
      <c r="Y228" s="42" t="s">
        <v>49</v>
      </c>
      <c r="Z228" s="57" t="s">
        <v>49</v>
      </c>
      <c r="AA228" s="42" t="s">
        <v>49</v>
      </c>
      <c r="AB228" s="57" t="s">
        <v>49</v>
      </c>
      <c r="AC228" s="42" t="s">
        <v>49</v>
      </c>
      <c r="AD228" s="57" t="s">
        <v>49</v>
      </c>
      <c r="AE228" s="42" t="s">
        <v>49</v>
      </c>
      <c r="AF228" s="57" t="s">
        <v>49</v>
      </c>
      <c r="AG228" s="42" t="s">
        <v>49</v>
      </c>
      <c r="AH228" s="57" t="s">
        <v>49</v>
      </c>
      <c r="AI228" s="42" t="s">
        <v>49</v>
      </c>
      <c r="AJ228" s="57" t="s">
        <v>49</v>
      </c>
      <c r="AK228" s="42" t="s">
        <v>49</v>
      </c>
      <c r="AL228" s="57" t="s">
        <v>49</v>
      </c>
      <c r="AM228" s="42" t="s">
        <v>49</v>
      </c>
      <c r="AN228" s="57" t="s">
        <v>49</v>
      </c>
      <c r="AO228" s="42" t="s">
        <v>49</v>
      </c>
      <c r="AP228" s="57" t="s">
        <v>49</v>
      </c>
      <c r="AQ228" s="42" t="s">
        <v>55</v>
      </c>
      <c r="AR228" s="57" t="s">
        <v>60</v>
      </c>
      <c r="AS228" s="42" t="s">
        <v>49</v>
      </c>
      <c r="AT228" s="57" t="s">
        <v>49</v>
      </c>
      <c r="AU228" s="42" t="s">
        <v>49</v>
      </c>
      <c r="AV228" s="57" t="s">
        <v>49</v>
      </c>
      <c r="AW228" s="42" t="s">
        <v>49</v>
      </c>
      <c r="AX228" s="57" t="s">
        <v>49</v>
      </c>
      <c r="AY228" s="42" t="s">
        <v>49</v>
      </c>
      <c r="AZ228" s="57" t="s">
        <v>49</v>
      </c>
      <c r="BA228" s="42" t="s">
        <v>49</v>
      </c>
      <c r="BB228" s="57" t="s">
        <v>49</v>
      </c>
      <c r="BC228" s="42" t="s">
        <v>49</v>
      </c>
      <c r="BD228" s="57" t="s">
        <v>49</v>
      </c>
      <c r="BE228" s="42" t="s">
        <v>57</v>
      </c>
      <c r="BF228" s="57" t="s">
        <v>60</v>
      </c>
      <c r="BG228" s="42" t="s">
        <v>49</v>
      </c>
      <c r="BH228" s="57" t="s">
        <v>49</v>
      </c>
      <c r="BI228" s="58"/>
    </row>
    <row r="229" spans="2:61" ht="33" customHeight="1" x14ac:dyDescent="0.2">
      <c r="B229" s="53" t="s">
        <v>483</v>
      </c>
      <c r="C229" s="54" t="s">
        <v>484</v>
      </c>
      <c r="D229" s="55" t="s">
        <v>48</v>
      </c>
      <c r="E229" s="42" t="s">
        <v>50</v>
      </c>
      <c r="F229" s="56" t="s">
        <v>51</v>
      </c>
      <c r="G229" s="42" t="s">
        <v>55</v>
      </c>
      <c r="H229" s="56" t="s">
        <v>60</v>
      </c>
      <c r="I229" s="42" t="s">
        <v>49</v>
      </c>
      <c r="J229" s="56" t="s">
        <v>49</v>
      </c>
      <c r="K229" s="42" t="s">
        <v>49</v>
      </c>
      <c r="L229" s="56" t="s">
        <v>49</v>
      </c>
      <c r="M229" s="42" t="s">
        <v>49</v>
      </c>
      <c r="N229" s="57" t="s">
        <v>49</v>
      </c>
      <c r="O229" s="42" t="s">
        <v>49</v>
      </c>
      <c r="P229" s="57" t="s">
        <v>49</v>
      </c>
      <c r="Q229" s="42" t="s">
        <v>49</v>
      </c>
      <c r="R229" s="57" t="s">
        <v>49</v>
      </c>
      <c r="S229" s="42" t="s">
        <v>49</v>
      </c>
      <c r="T229" s="57" t="s">
        <v>49</v>
      </c>
      <c r="U229" s="42" t="s">
        <v>49</v>
      </c>
      <c r="V229" s="57" t="s">
        <v>49</v>
      </c>
      <c r="W229" s="42" t="s">
        <v>49</v>
      </c>
      <c r="X229" s="57" t="s">
        <v>49</v>
      </c>
      <c r="Y229" s="42" t="s">
        <v>49</v>
      </c>
      <c r="Z229" s="57" t="s">
        <v>49</v>
      </c>
      <c r="AA229" s="42" t="s">
        <v>49</v>
      </c>
      <c r="AB229" s="57" t="s">
        <v>49</v>
      </c>
      <c r="AC229" s="42" t="s">
        <v>49</v>
      </c>
      <c r="AD229" s="57" t="s">
        <v>49</v>
      </c>
      <c r="AE229" s="42" t="s">
        <v>49</v>
      </c>
      <c r="AF229" s="57" t="s">
        <v>49</v>
      </c>
      <c r="AG229" s="42" t="s">
        <v>49</v>
      </c>
      <c r="AH229" s="57" t="s">
        <v>49</v>
      </c>
      <c r="AI229" s="42" t="s">
        <v>49</v>
      </c>
      <c r="AJ229" s="57" t="s">
        <v>49</v>
      </c>
      <c r="AK229" s="42" t="s">
        <v>49</v>
      </c>
      <c r="AL229" s="57" t="s">
        <v>49</v>
      </c>
      <c r="AM229" s="42" t="s">
        <v>49</v>
      </c>
      <c r="AN229" s="57" t="s">
        <v>49</v>
      </c>
      <c r="AO229" s="42" t="s">
        <v>49</v>
      </c>
      <c r="AP229" s="57" t="s">
        <v>49</v>
      </c>
      <c r="AQ229" s="42" t="s">
        <v>49</v>
      </c>
      <c r="AR229" s="57" t="s">
        <v>49</v>
      </c>
      <c r="AS229" s="42" t="s">
        <v>49</v>
      </c>
      <c r="AT229" s="57" t="s">
        <v>49</v>
      </c>
      <c r="AU229" s="42" t="s">
        <v>49</v>
      </c>
      <c r="AV229" s="57" t="s">
        <v>49</v>
      </c>
      <c r="AW229" s="42" t="s">
        <v>49</v>
      </c>
      <c r="AX229" s="57" t="s">
        <v>49</v>
      </c>
      <c r="AY229" s="42" t="s">
        <v>49</v>
      </c>
      <c r="AZ229" s="57" t="s">
        <v>49</v>
      </c>
      <c r="BA229" s="42" t="s">
        <v>49</v>
      </c>
      <c r="BB229" s="57" t="s">
        <v>49</v>
      </c>
      <c r="BC229" s="42" t="s">
        <v>49</v>
      </c>
      <c r="BD229" s="57" t="s">
        <v>49</v>
      </c>
      <c r="BE229" s="42" t="s">
        <v>49</v>
      </c>
      <c r="BF229" s="57" t="s">
        <v>49</v>
      </c>
      <c r="BG229" s="42" t="s">
        <v>49</v>
      </c>
      <c r="BH229" s="57" t="s">
        <v>49</v>
      </c>
      <c r="BI229" s="58"/>
    </row>
    <row r="230" spans="2:61" ht="33" customHeight="1" x14ac:dyDescent="0.2">
      <c r="B230" s="53" t="s">
        <v>485</v>
      </c>
      <c r="C230" s="54" t="s">
        <v>486</v>
      </c>
      <c r="D230" s="55" t="s">
        <v>48</v>
      </c>
      <c r="E230" s="42" t="s">
        <v>57</v>
      </c>
      <c r="F230" s="56" t="s">
        <v>60</v>
      </c>
      <c r="G230" s="42" t="s">
        <v>49</v>
      </c>
      <c r="H230" s="56" t="s">
        <v>49</v>
      </c>
      <c r="I230" s="42" t="s">
        <v>49</v>
      </c>
      <c r="J230" s="56" t="s">
        <v>49</v>
      </c>
      <c r="K230" s="42" t="s">
        <v>49</v>
      </c>
      <c r="L230" s="56" t="s">
        <v>49</v>
      </c>
      <c r="M230" s="42" t="s">
        <v>49</v>
      </c>
      <c r="N230" s="57" t="s">
        <v>49</v>
      </c>
      <c r="O230" s="42" t="s">
        <v>49</v>
      </c>
      <c r="P230" s="57" t="s">
        <v>49</v>
      </c>
      <c r="Q230" s="42" t="s">
        <v>49</v>
      </c>
      <c r="R230" s="57" t="s">
        <v>49</v>
      </c>
      <c r="S230" s="42" t="s">
        <v>55</v>
      </c>
      <c r="T230" s="57" t="s">
        <v>60</v>
      </c>
      <c r="U230" s="42" t="s">
        <v>49</v>
      </c>
      <c r="V230" s="57" t="s">
        <v>49</v>
      </c>
      <c r="W230" s="42" t="s">
        <v>49</v>
      </c>
      <c r="X230" s="57" t="s">
        <v>49</v>
      </c>
      <c r="Y230" s="42" t="s">
        <v>49</v>
      </c>
      <c r="Z230" s="57" t="s">
        <v>49</v>
      </c>
      <c r="AA230" s="42" t="s">
        <v>49</v>
      </c>
      <c r="AB230" s="57" t="s">
        <v>49</v>
      </c>
      <c r="AC230" s="42" t="s">
        <v>49</v>
      </c>
      <c r="AD230" s="57" t="s">
        <v>49</v>
      </c>
      <c r="AE230" s="42" t="s">
        <v>49</v>
      </c>
      <c r="AF230" s="57" t="s">
        <v>49</v>
      </c>
      <c r="AG230" s="42" t="s">
        <v>49</v>
      </c>
      <c r="AH230" s="57" t="s">
        <v>49</v>
      </c>
      <c r="AI230" s="42" t="s">
        <v>49</v>
      </c>
      <c r="AJ230" s="57" t="s">
        <v>49</v>
      </c>
      <c r="AK230" s="42" t="s">
        <v>49</v>
      </c>
      <c r="AL230" s="57" t="s">
        <v>49</v>
      </c>
      <c r="AM230" s="42" t="s">
        <v>49</v>
      </c>
      <c r="AN230" s="57" t="s">
        <v>49</v>
      </c>
      <c r="AO230" s="42" t="s">
        <v>49</v>
      </c>
      <c r="AP230" s="57" t="s">
        <v>49</v>
      </c>
      <c r="AQ230" s="42" t="s">
        <v>49</v>
      </c>
      <c r="AR230" s="57" t="s">
        <v>49</v>
      </c>
      <c r="AS230" s="42" t="s">
        <v>49</v>
      </c>
      <c r="AT230" s="57" t="s">
        <v>49</v>
      </c>
      <c r="AU230" s="42" t="s">
        <v>50</v>
      </c>
      <c r="AV230" s="57" t="s">
        <v>60</v>
      </c>
      <c r="AW230" s="42" t="s">
        <v>49</v>
      </c>
      <c r="AX230" s="57" t="s">
        <v>49</v>
      </c>
      <c r="AY230" s="42" t="s">
        <v>49</v>
      </c>
      <c r="AZ230" s="57" t="s">
        <v>49</v>
      </c>
      <c r="BA230" s="42" t="s">
        <v>49</v>
      </c>
      <c r="BB230" s="57" t="s">
        <v>49</v>
      </c>
      <c r="BC230" s="42" t="s">
        <v>49</v>
      </c>
      <c r="BD230" s="57" t="s">
        <v>49</v>
      </c>
      <c r="BE230" s="42" t="s">
        <v>49</v>
      </c>
      <c r="BF230" s="57" t="s">
        <v>49</v>
      </c>
      <c r="BG230" s="42" t="s">
        <v>49</v>
      </c>
      <c r="BH230" s="57" t="s">
        <v>49</v>
      </c>
      <c r="BI230" s="58"/>
    </row>
    <row r="231" spans="2:61" ht="33" customHeight="1" x14ac:dyDescent="0.2">
      <c r="B231" s="53" t="s">
        <v>487</v>
      </c>
      <c r="C231" s="54" t="s">
        <v>488</v>
      </c>
      <c r="D231" s="55" t="s">
        <v>48</v>
      </c>
      <c r="E231" s="42" t="s">
        <v>49</v>
      </c>
      <c r="F231" s="56" t="s">
        <v>49</v>
      </c>
      <c r="G231" s="42" t="s">
        <v>49</v>
      </c>
      <c r="H231" s="56" t="s">
        <v>49</v>
      </c>
      <c r="I231" s="42" t="s">
        <v>49</v>
      </c>
      <c r="J231" s="56" t="s">
        <v>49</v>
      </c>
      <c r="K231" s="42" t="s">
        <v>49</v>
      </c>
      <c r="L231" s="56" t="s">
        <v>49</v>
      </c>
      <c r="M231" s="42" t="s">
        <v>49</v>
      </c>
      <c r="N231" s="57" t="s">
        <v>49</v>
      </c>
      <c r="O231" s="42" t="s">
        <v>49</v>
      </c>
      <c r="P231" s="57" t="s">
        <v>49</v>
      </c>
      <c r="Q231" s="42" t="s">
        <v>49</v>
      </c>
      <c r="R231" s="57" t="s">
        <v>49</v>
      </c>
      <c r="S231" s="42" t="s">
        <v>50</v>
      </c>
      <c r="T231" s="57" t="s">
        <v>60</v>
      </c>
      <c r="U231" s="42" t="s">
        <v>49</v>
      </c>
      <c r="V231" s="57" t="s">
        <v>49</v>
      </c>
      <c r="W231" s="42" t="s">
        <v>49</v>
      </c>
      <c r="X231" s="57" t="s">
        <v>49</v>
      </c>
      <c r="Y231" s="42" t="s">
        <v>49</v>
      </c>
      <c r="Z231" s="57" t="s">
        <v>49</v>
      </c>
      <c r="AA231" s="42" t="s">
        <v>49</v>
      </c>
      <c r="AB231" s="57" t="s">
        <v>49</v>
      </c>
      <c r="AC231" s="42" t="s">
        <v>49</v>
      </c>
      <c r="AD231" s="57" t="s">
        <v>49</v>
      </c>
      <c r="AE231" s="42" t="s">
        <v>49</v>
      </c>
      <c r="AF231" s="57" t="s">
        <v>49</v>
      </c>
      <c r="AG231" s="42" t="s">
        <v>49</v>
      </c>
      <c r="AH231" s="57" t="s">
        <v>49</v>
      </c>
      <c r="AI231" s="42" t="s">
        <v>49</v>
      </c>
      <c r="AJ231" s="57" t="s">
        <v>49</v>
      </c>
      <c r="AK231" s="42" t="s">
        <v>49</v>
      </c>
      <c r="AL231" s="57" t="s">
        <v>49</v>
      </c>
      <c r="AM231" s="42" t="s">
        <v>49</v>
      </c>
      <c r="AN231" s="57" t="s">
        <v>49</v>
      </c>
      <c r="AO231" s="42" t="s">
        <v>49</v>
      </c>
      <c r="AP231" s="57" t="s">
        <v>49</v>
      </c>
      <c r="AQ231" s="42" t="s">
        <v>49</v>
      </c>
      <c r="AR231" s="57" t="s">
        <v>49</v>
      </c>
      <c r="AS231" s="42" t="s">
        <v>49</v>
      </c>
      <c r="AT231" s="57" t="s">
        <v>49</v>
      </c>
      <c r="AU231" s="42" t="s">
        <v>49</v>
      </c>
      <c r="AV231" s="57" t="s">
        <v>49</v>
      </c>
      <c r="AW231" s="42" t="s">
        <v>49</v>
      </c>
      <c r="AX231" s="57" t="s">
        <v>49</v>
      </c>
      <c r="AY231" s="42" t="s">
        <v>49</v>
      </c>
      <c r="AZ231" s="57" t="s">
        <v>49</v>
      </c>
      <c r="BA231" s="42" t="s">
        <v>49</v>
      </c>
      <c r="BB231" s="57" t="s">
        <v>49</v>
      </c>
      <c r="BC231" s="42" t="s">
        <v>49</v>
      </c>
      <c r="BD231" s="57" t="s">
        <v>49</v>
      </c>
      <c r="BE231" s="42" t="s">
        <v>55</v>
      </c>
      <c r="BF231" s="57" t="s">
        <v>51</v>
      </c>
      <c r="BG231" s="42" t="s">
        <v>49</v>
      </c>
      <c r="BH231" s="57" t="s">
        <v>49</v>
      </c>
      <c r="BI231" s="58"/>
    </row>
    <row r="232" spans="2:61" ht="33" customHeight="1" x14ac:dyDescent="0.2">
      <c r="B232" s="53" t="s">
        <v>489</v>
      </c>
      <c r="C232" s="54" t="s">
        <v>490</v>
      </c>
      <c r="D232" s="55" t="s">
        <v>48</v>
      </c>
      <c r="E232" s="42" t="s">
        <v>50</v>
      </c>
      <c r="F232" s="56" t="s">
        <v>60</v>
      </c>
      <c r="G232" s="42" t="s">
        <v>49</v>
      </c>
      <c r="H232" s="56" t="s">
        <v>49</v>
      </c>
      <c r="I232" s="42" t="s">
        <v>49</v>
      </c>
      <c r="J232" s="56" t="s">
        <v>49</v>
      </c>
      <c r="K232" s="42" t="s">
        <v>49</v>
      </c>
      <c r="L232" s="56" t="s">
        <v>49</v>
      </c>
      <c r="M232" s="42" t="s">
        <v>65</v>
      </c>
      <c r="N232" s="57" t="s">
        <v>60</v>
      </c>
      <c r="O232" s="42" t="s">
        <v>49</v>
      </c>
      <c r="P232" s="57" t="s">
        <v>49</v>
      </c>
      <c r="Q232" s="42" t="s">
        <v>49</v>
      </c>
      <c r="R232" s="57" t="s">
        <v>49</v>
      </c>
      <c r="S232" s="42" t="s">
        <v>49</v>
      </c>
      <c r="T232" s="57" t="s">
        <v>49</v>
      </c>
      <c r="U232" s="42" t="s">
        <v>49</v>
      </c>
      <c r="V232" s="57" t="s">
        <v>49</v>
      </c>
      <c r="W232" s="42" t="s">
        <v>49</v>
      </c>
      <c r="X232" s="57" t="s">
        <v>49</v>
      </c>
      <c r="Y232" s="42" t="s">
        <v>49</v>
      </c>
      <c r="Z232" s="57" t="s">
        <v>49</v>
      </c>
      <c r="AA232" s="42" t="s">
        <v>49</v>
      </c>
      <c r="AB232" s="57" t="s">
        <v>49</v>
      </c>
      <c r="AC232" s="42" t="s">
        <v>57</v>
      </c>
      <c r="AD232" s="57" t="s">
        <v>60</v>
      </c>
      <c r="AE232" s="42" t="s">
        <v>68</v>
      </c>
      <c r="AF232" s="57" t="s">
        <v>60</v>
      </c>
      <c r="AG232" s="42" t="s">
        <v>49</v>
      </c>
      <c r="AH232" s="57" t="s">
        <v>49</v>
      </c>
      <c r="AI232" s="42" t="s">
        <v>49</v>
      </c>
      <c r="AJ232" s="57" t="s">
        <v>49</v>
      </c>
      <c r="AK232" s="42" t="s">
        <v>49</v>
      </c>
      <c r="AL232" s="57" t="s">
        <v>49</v>
      </c>
      <c r="AM232" s="42" t="s">
        <v>49</v>
      </c>
      <c r="AN232" s="57" t="s">
        <v>49</v>
      </c>
      <c r="AO232" s="42" t="s">
        <v>49</v>
      </c>
      <c r="AP232" s="57" t="s">
        <v>49</v>
      </c>
      <c r="AQ232" s="42" t="s">
        <v>49</v>
      </c>
      <c r="AR232" s="57" t="s">
        <v>49</v>
      </c>
      <c r="AS232" s="42" t="s">
        <v>49</v>
      </c>
      <c r="AT232" s="57" t="s">
        <v>49</v>
      </c>
      <c r="AU232" s="42" t="s">
        <v>49</v>
      </c>
      <c r="AV232" s="57" t="s">
        <v>49</v>
      </c>
      <c r="AW232" s="42" t="s">
        <v>49</v>
      </c>
      <c r="AX232" s="57" t="s">
        <v>49</v>
      </c>
      <c r="AY232" s="42" t="s">
        <v>49</v>
      </c>
      <c r="AZ232" s="57" t="s">
        <v>49</v>
      </c>
      <c r="BA232" s="42" t="s">
        <v>49</v>
      </c>
      <c r="BB232" s="57" t="s">
        <v>49</v>
      </c>
      <c r="BC232" s="42" t="s">
        <v>49</v>
      </c>
      <c r="BD232" s="57" t="s">
        <v>49</v>
      </c>
      <c r="BE232" s="42" t="s">
        <v>49</v>
      </c>
      <c r="BF232" s="57" t="s">
        <v>49</v>
      </c>
      <c r="BG232" s="42" t="s">
        <v>49</v>
      </c>
      <c r="BH232" s="57" t="s">
        <v>49</v>
      </c>
      <c r="BI232" s="58"/>
    </row>
    <row r="233" spans="2:61" ht="33" customHeight="1" x14ac:dyDescent="0.2">
      <c r="B233" s="53" t="s">
        <v>491</v>
      </c>
      <c r="C233" s="54" t="s">
        <v>492</v>
      </c>
      <c r="D233" s="55" t="s">
        <v>48</v>
      </c>
      <c r="E233" s="42" t="s">
        <v>55</v>
      </c>
      <c r="F233" s="56" t="s">
        <v>56</v>
      </c>
      <c r="G233" s="42" t="s">
        <v>65</v>
      </c>
      <c r="H233" s="56" t="s">
        <v>56</v>
      </c>
      <c r="I233" s="42" t="s">
        <v>49</v>
      </c>
      <c r="J233" s="56" t="s">
        <v>49</v>
      </c>
      <c r="K233" s="42" t="s">
        <v>49</v>
      </c>
      <c r="L233" s="56" t="s">
        <v>49</v>
      </c>
      <c r="M233" s="42" t="s">
        <v>57</v>
      </c>
      <c r="N233" s="57" t="s">
        <v>51</v>
      </c>
      <c r="O233" s="42" t="s">
        <v>49</v>
      </c>
      <c r="P233" s="57" t="s">
        <v>49</v>
      </c>
      <c r="Q233" s="42" t="s">
        <v>49</v>
      </c>
      <c r="R233" s="57" t="s">
        <v>49</v>
      </c>
      <c r="S233" s="42" t="s">
        <v>49</v>
      </c>
      <c r="T233" s="57" t="s">
        <v>49</v>
      </c>
      <c r="U233" s="42" t="s">
        <v>49</v>
      </c>
      <c r="V233" s="57" t="s">
        <v>49</v>
      </c>
      <c r="W233" s="42" t="s">
        <v>49</v>
      </c>
      <c r="X233" s="57" t="s">
        <v>49</v>
      </c>
      <c r="Y233" s="42" t="s">
        <v>49</v>
      </c>
      <c r="Z233" s="57" t="s">
        <v>49</v>
      </c>
      <c r="AA233" s="42" t="s">
        <v>49</v>
      </c>
      <c r="AB233" s="57" t="s">
        <v>49</v>
      </c>
      <c r="AC233" s="42" t="s">
        <v>68</v>
      </c>
      <c r="AD233" s="57" t="s">
        <v>56</v>
      </c>
      <c r="AE233" s="42" t="s">
        <v>49</v>
      </c>
      <c r="AF233" s="57" t="s">
        <v>49</v>
      </c>
      <c r="AG233" s="42" t="s">
        <v>49</v>
      </c>
      <c r="AH233" s="57" t="s">
        <v>49</v>
      </c>
      <c r="AI233" s="42" t="s">
        <v>49</v>
      </c>
      <c r="AJ233" s="57" t="s">
        <v>49</v>
      </c>
      <c r="AK233" s="42" t="s">
        <v>49</v>
      </c>
      <c r="AL233" s="57" t="s">
        <v>49</v>
      </c>
      <c r="AM233" s="42" t="s">
        <v>49</v>
      </c>
      <c r="AN233" s="57" t="s">
        <v>49</v>
      </c>
      <c r="AO233" s="42" t="s">
        <v>49</v>
      </c>
      <c r="AP233" s="57" t="s">
        <v>49</v>
      </c>
      <c r="AQ233" s="42" t="s">
        <v>49</v>
      </c>
      <c r="AR233" s="57" t="s">
        <v>49</v>
      </c>
      <c r="AS233" s="42" t="s">
        <v>49</v>
      </c>
      <c r="AT233" s="57" t="s">
        <v>49</v>
      </c>
      <c r="AU233" s="42" t="s">
        <v>49</v>
      </c>
      <c r="AV233" s="57" t="s">
        <v>49</v>
      </c>
      <c r="AW233" s="42" t="s">
        <v>50</v>
      </c>
      <c r="AX233" s="57" t="s">
        <v>60</v>
      </c>
      <c r="AY233" s="42" t="s">
        <v>49</v>
      </c>
      <c r="AZ233" s="57" t="s">
        <v>49</v>
      </c>
      <c r="BA233" s="42" t="s">
        <v>49</v>
      </c>
      <c r="BB233" s="57" t="s">
        <v>49</v>
      </c>
      <c r="BC233" s="42" t="s">
        <v>49</v>
      </c>
      <c r="BD233" s="57" t="s">
        <v>49</v>
      </c>
      <c r="BE233" s="42" t="s">
        <v>49</v>
      </c>
      <c r="BF233" s="57" t="s">
        <v>49</v>
      </c>
      <c r="BG233" s="42" t="s">
        <v>49</v>
      </c>
      <c r="BH233" s="57" t="s">
        <v>49</v>
      </c>
      <c r="BI233" s="58"/>
    </row>
    <row r="234" spans="2:61" ht="33" customHeight="1" x14ac:dyDescent="0.2">
      <c r="B234" s="53" t="s">
        <v>493</v>
      </c>
      <c r="C234" s="54" t="s">
        <v>494</v>
      </c>
      <c r="D234" s="55" t="s">
        <v>54</v>
      </c>
      <c r="E234" s="42" t="s">
        <v>50</v>
      </c>
      <c r="F234" s="56" t="s">
        <v>51</v>
      </c>
      <c r="G234" s="42" t="s">
        <v>49</v>
      </c>
      <c r="H234" s="56" t="s">
        <v>49</v>
      </c>
      <c r="I234" s="42" t="s">
        <v>49</v>
      </c>
      <c r="J234" s="56" t="s">
        <v>49</v>
      </c>
      <c r="K234" s="42" t="s">
        <v>49</v>
      </c>
      <c r="L234" s="56" t="s">
        <v>49</v>
      </c>
      <c r="M234" s="42" t="s">
        <v>65</v>
      </c>
      <c r="N234" s="57" t="s">
        <v>56</v>
      </c>
      <c r="O234" s="42" t="s">
        <v>49</v>
      </c>
      <c r="P234" s="57" t="s">
        <v>49</v>
      </c>
      <c r="Q234" s="42" t="s">
        <v>49</v>
      </c>
      <c r="R234" s="57" t="s">
        <v>49</v>
      </c>
      <c r="S234" s="42" t="s">
        <v>49</v>
      </c>
      <c r="T234" s="57" t="s">
        <v>49</v>
      </c>
      <c r="U234" s="42" t="s">
        <v>49</v>
      </c>
      <c r="V234" s="57" t="s">
        <v>49</v>
      </c>
      <c r="W234" s="42" t="s">
        <v>49</v>
      </c>
      <c r="X234" s="57" t="s">
        <v>49</v>
      </c>
      <c r="Y234" s="42" t="s">
        <v>49</v>
      </c>
      <c r="Z234" s="57" t="s">
        <v>49</v>
      </c>
      <c r="AA234" s="42" t="s">
        <v>49</v>
      </c>
      <c r="AB234" s="57" t="s">
        <v>49</v>
      </c>
      <c r="AC234" s="42" t="s">
        <v>57</v>
      </c>
      <c r="AD234" s="57" t="s">
        <v>56</v>
      </c>
      <c r="AE234" s="42" t="s">
        <v>68</v>
      </c>
      <c r="AF234" s="57" t="s">
        <v>56</v>
      </c>
      <c r="AG234" s="42" t="s">
        <v>49</v>
      </c>
      <c r="AH234" s="57" t="s">
        <v>49</v>
      </c>
      <c r="AI234" s="42" t="s">
        <v>49</v>
      </c>
      <c r="AJ234" s="57" t="s">
        <v>49</v>
      </c>
      <c r="AK234" s="42" t="s">
        <v>49</v>
      </c>
      <c r="AL234" s="57" t="s">
        <v>49</v>
      </c>
      <c r="AM234" s="42" t="s">
        <v>49</v>
      </c>
      <c r="AN234" s="57" t="s">
        <v>49</v>
      </c>
      <c r="AO234" s="42" t="s">
        <v>49</v>
      </c>
      <c r="AP234" s="57" t="s">
        <v>49</v>
      </c>
      <c r="AQ234" s="42" t="s">
        <v>49</v>
      </c>
      <c r="AR234" s="57" t="s">
        <v>49</v>
      </c>
      <c r="AS234" s="42" t="s">
        <v>49</v>
      </c>
      <c r="AT234" s="57" t="s">
        <v>49</v>
      </c>
      <c r="AU234" s="42" t="s">
        <v>49</v>
      </c>
      <c r="AV234" s="57" t="s">
        <v>49</v>
      </c>
      <c r="AW234" s="42" t="s">
        <v>49</v>
      </c>
      <c r="AX234" s="57" t="s">
        <v>49</v>
      </c>
      <c r="AY234" s="42" t="s">
        <v>49</v>
      </c>
      <c r="AZ234" s="57" t="s">
        <v>49</v>
      </c>
      <c r="BA234" s="42" t="s">
        <v>49</v>
      </c>
      <c r="BB234" s="57" t="s">
        <v>49</v>
      </c>
      <c r="BC234" s="42" t="s">
        <v>49</v>
      </c>
      <c r="BD234" s="57" t="s">
        <v>49</v>
      </c>
      <c r="BE234" s="42" t="s">
        <v>49</v>
      </c>
      <c r="BF234" s="57" t="s">
        <v>49</v>
      </c>
      <c r="BG234" s="42" t="s">
        <v>49</v>
      </c>
      <c r="BH234" s="57" t="s">
        <v>49</v>
      </c>
      <c r="BI234" s="58"/>
    </row>
    <row r="235" spans="2:61" ht="33" customHeight="1" x14ac:dyDescent="0.2">
      <c r="B235" s="53" t="s">
        <v>495</v>
      </c>
      <c r="C235" s="54" t="s">
        <v>496</v>
      </c>
      <c r="D235" s="55" t="s">
        <v>48</v>
      </c>
      <c r="E235" s="42" t="s">
        <v>50</v>
      </c>
      <c r="F235" s="56" t="s">
        <v>60</v>
      </c>
      <c r="G235" s="42" t="s">
        <v>55</v>
      </c>
      <c r="H235" s="56" t="s">
        <v>51</v>
      </c>
      <c r="I235" s="42" t="s">
        <v>49</v>
      </c>
      <c r="J235" s="56" t="s">
        <v>49</v>
      </c>
      <c r="K235" s="42" t="s">
        <v>49</v>
      </c>
      <c r="L235" s="56" t="s">
        <v>49</v>
      </c>
      <c r="M235" s="42" t="s">
        <v>49</v>
      </c>
      <c r="N235" s="57" t="s">
        <v>49</v>
      </c>
      <c r="O235" s="42" t="s">
        <v>49</v>
      </c>
      <c r="P235" s="57" t="s">
        <v>49</v>
      </c>
      <c r="Q235" s="42" t="s">
        <v>49</v>
      </c>
      <c r="R235" s="57" t="s">
        <v>49</v>
      </c>
      <c r="S235" s="42" t="s">
        <v>49</v>
      </c>
      <c r="T235" s="57" t="s">
        <v>49</v>
      </c>
      <c r="U235" s="42" t="s">
        <v>49</v>
      </c>
      <c r="V235" s="57" t="s">
        <v>49</v>
      </c>
      <c r="W235" s="42" t="s">
        <v>49</v>
      </c>
      <c r="X235" s="57" t="s">
        <v>49</v>
      </c>
      <c r="Y235" s="42" t="s">
        <v>49</v>
      </c>
      <c r="Z235" s="57" t="s">
        <v>49</v>
      </c>
      <c r="AA235" s="42" t="s">
        <v>49</v>
      </c>
      <c r="AB235" s="57" t="s">
        <v>49</v>
      </c>
      <c r="AC235" s="42" t="s">
        <v>49</v>
      </c>
      <c r="AD235" s="57" t="s">
        <v>49</v>
      </c>
      <c r="AE235" s="42" t="s">
        <v>49</v>
      </c>
      <c r="AF235" s="57" t="s">
        <v>49</v>
      </c>
      <c r="AG235" s="42" t="s">
        <v>49</v>
      </c>
      <c r="AH235" s="57" t="s">
        <v>49</v>
      </c>
      <c r="AI235" s="42" t="s">
        <v>49</v>
      </c>
      <c r="AJ235" s="57" t="s">
        <v>49</v>
      </c>
      <c r="AK235" s="42" t="s">
        <v>49</v>
      </c>
      <c r="AL235" s="57" t="s">
        <v>49</v>
      </c>
      <c r="AM235" s="42" t="s">
        <v>49</v>
      </c>
      <c r="AN235" s="57" t="s">
        <v>49</v>
      </c>
      <c r="AO235" s="42" t="s">
        <v>49</v>
      </c>
      <c r="AP235" s="57" t="s">
        <v>49</v>
      </c>
      <c r="AQ235" s="42" t="s">
        <v>49</v>
      </c>
      <c r="AR235" s="57" t="s">
        <v>49</v>
      </c>
      <c r="AS235" s="42" t="s">
        <v>49</v>
      </c>
      <c r="AT235" s="57" t="s">
        <v>49</v>
      </c>
      <c r="AU235" s="42" t="s">
        <v>49</v>
      </c>
      <c r="AV235" s="57" t="s">
        <v>49</v>
      </c>
      <c r="AW235" s="42" t="s">
        <v>49</v>
      </c>
      <c r="AX235" s="57" t="s">
        <v>49</v>
      </c>
      <c r="AY235" s="42" t="s">
        <v>49</v>
      </c>
      <c r="AZ235" s="57" t="s">
        <v>49</v>
      </c>
      <c r="BA235" s="42" t="s">
        <v>49</v>
      </c>
      <c r="BB235" s="57" t="s">
        <v>49</v>
      </c>
      <c r="BC235" s="42" t="s">
        <v>57</v>
      </c>
      <c r="BD235" s="57" t="s">
        <v>51</v>
      </c>
      <c r="BE235" s="42" t="s">
        <v>49</v>
      </c>
      <c r="BF235" s="57" t="s">
        <v>49</v>
      </c>
      <c r="BG235" s="42" t="s">
        <v>49</v>
      </c>
      <c r="BH235" s="57" t="s">
        <v>49</v>
      </c>
      <c r="BI235" s="58"/>
    </row>
    <row r="236" spans="2:61" ht="33" customHeight="1" x14ac:dyDescent="0.2">
      <c r="B236" s="53" t="s">
        <v>497</v>
      </c>
      <c r="C236" s="54" t="s">
        <v>498</v>
      </c>
      <c r="D236" s="55" t="s">
        <v>48</v>
      </c>
      <c r="E236" s="42" t="s">
        <v>49</v>
      </c>
      <c r="F236" s="56" t="s">
        <v>49</v>
      </c>
      <c r="G236" s="42" t="s">
        <v>49</v>
      </c>
      <c r="H236" s="56" t="s">
        <v>49</v>
      </c>
      <c r="I236" s="42" t="s">
        <v>49</v>
      </c>
      <c r="J236" s="56" t="s">
        <v>49</v>
      </c>
      <c r="K236" s="42" t="s">
        <v>49</v>
      </c>
      <c r="L236" s="56" t="s">
        <v>49</v>
      </c>
      <c r="M236" s="42" t="s">
        <v>49</v>
      </c>
      <c r="N236" s="57" t="s">
        <v>49</v>
      </c>
      <c r="O236" s="42" t="s">
        <v>49</v>
      </c>
      <c r="P236" s="57" t="s">
        <v>49</v>
      </c>
      <c r="Q236" s="42" t="s">
        <v>49</v>
      </c>
      <c r="R236" s="57" t="s">
        <v>49</v>
      </c>
      <c r="S236" s="42" t="s">
        <v>50</v>
      </c>
      <c r="T236" s="57" t="s">
        <v>60</v>
      </c>
      <c r="U236" s="42" t="s">
        <v>49</v>
      </c>
      <c r="V236" s="57" t="s">
        <v>49</v>
      </c>
      <c r="W236" s="42" t="s">
        <v>49</v>
      </c>
      <c r="X236" s="57" t="s">
        <v>49</v>
      </c>
      <c r="Y236" s="42" t="s">
        <v>49</v>
      </c>
      <c r="Z236" s="57" t="s">
        <v>49</v>
      </c>
      <c r="AA236" s="42" t="s">
        <v>49</v>
      </c>
      <c r="AB236" s="57" t="s">
        <v>49</v>
      </c>
      <c r="AC236" s="42" t="s">
        <v>49</v>
      </c>
      <c r="AD236" s="57" t="s">
        <v>49</v>
      </c>
      <c r="AE236" s="42" t="s">
        <v>49</v>
      </c>
      <c r="AF236" s="57" t="s">
        <v>49</v>
      </c>
      <c r="AG236" s="42" t="s">
        <v>49</v>
      </c>
      <c r="AH236" s="57" t="s">
        <v>49</v>
      </c>
      <c r="AI236" s="42" t="s">
        <v>49</v>
      </c>
      <c r="AJ236" s="57" t="s">
        <v>49</v>
      </c>
      <c r="AK236" s="42" t="s">
        <v>49</v>
      </c>
      <c r="AL236" s="57" t="s">
        <v>49</v>
      </c>
      <c r="AM236" s="42" t="s">
        <v>49</v>
      </c>
      <c r="AN236" s="57" t="s">
        <v>49</v>
      </c>
      <c r="AO236" s="42" t="s">
        <v>49</v>
      </c>
      <c r="AP236" s="57" t="s">
        <v>49</v>
      </c>
      <c r="AQ236" s="42" t="s">
        <v>49</v>
      </c>
      <c r="AR236" s="57" t="s">
        <v>49</v>
      </c>
      <c r="AS236" s="42" t="s">
        <v>49</v>
      </c>
      <c r="AT236" s="57" t="s">
        <v>49</v>
      </c>
      <c r="AU236" s="42" t="s">
        <v>49</v>
      </c>
      <c r="AV236" s="57" t="s">
        <v>49</v>
      </c>
      <c r="AW236" s="42" t="s">
        <v>49</v>
      </c>
      <c r="AX236" s="57" t="s">
        <v>49</v>
      </c>
      <c r="AY236" s="42" t="s">
        <v>49</v>
      </c>
      <c r="AZ236" s="57" t="s">
        <v>49</v>
      </c>
      <c r="BA236" s="42" t="s">
        <v>49</v>
      </c>
      <c r="BB236" s="57" t="s">
        <v>49</v>
      </c>
      <c r="BC236" s="42" t="s">
        <v>49</v>
      </c>
      <c r="BD236" s="57" t="s">
        <v>49</v>
      </c>
      <c r="BE236" s="42" t="s">
        <v>49</v>
      </c>
      <c r="BF236" s="57" t="s">
        <v>49</v>
      </c>
      <c r="BG236" s="42" t="s">
        <v>49</v>
      </c>
      <c r="BH236" s="57" t="s">
        <v>49</v>
      </c>
      <c r="BI236" s="58"/>
    </row>
    <row r="237" spans="2:61" ht="33" customHeight="1" x14ac:dyDescent="0.2">
      <c r="B237" s="53" t="s">
        <v>499</v>
      </c>
      <c r="C237" s="54" t="s">
        <v>500</v>
      </c>
      <c r="D237" s="55" t="s">
        <v>48</v>
      </c>
      <c r="E237" s="42" t="s">
        <v>49</v>
      </c>
      <c r="F237" s="56" t="s">
        <v>49</v>
      </c>
      <c r="G237" s="42" t="s">
        <v>49</v>
      </c>
      <c r="H237" s="56" t="s">
        <v>49</v>
      </c>
      <c r="I237" s="42" t="s">
        <v>49</v>
      </c>
      <c r="J237" s="56" t="s">
        <v>49</v>
      </c>
      <c r="K237" s="42" t="s">
        <v>49</v>
      </c>
      <c r="L237" s="56" t="s">
        <v>49</v>
      </c>
      <c r="M237" s="42" t="s">
        <v>49</v>
      </c>
      <c r="N237" s="57" t="s">
        <v>49</v>
      </c>
      <c r="O237" s="42" t="s">
        <v>49</v>
      </c>
      <c r="P237" s="57" t="s">
        <v>49</v>
      </c>
      <c r="Q237" s="42" t="s">
        <v>49</v>
      </c>
      <c r="R237" s="57" t="s">
        <v>49</v>
      </c>
      <c r="S237" s="42" t="s">
        <v>49</v>
      </c>
      <c r="T237" s="57" t="s">
        <v>49</v>
      </c>
      <c r="U237" s="42" t="s">
        <v>49</v>
      </c>
      <c r="V237" s="57" t="s">
        <v>49</v>
      </c>
      <c r="W237" s="42" t="s">
        <v>49</v>
      </c>
      <c r="X237" s="57" t="s">
        <v>49</v>
      </c>
      <c r="Y237" s="42" t="s">
        <v>49</v>
      </c>
      <c r="Z237" s="57" t="s">
        <v>49</v>
      </c>
      <c r="AA237" s="42" t="s">
        <v>49</v>
      </c>
      <c r="AB237" s="57" t="s">
        <v>49</v>
      </c>
      <c r="AC237" s="42" t="s">
        <v>49</v>
      </c>
      <c r="AD237" s="57" t="s">
        <v>49</v>
      </c>
      <c r="AE237" s="42" t="s">
        <v>49</v>
      </c>
      <c r="AF237" s="57" t="s">
        <v>49</v>
      </c>
      <c r="AG237" s="42" t="s">
        <v>49</v>
      </c>
      <c r="AH237" s="57" t="s">
        <v>49</v>
      </c>
      <c r="AI237" s="42" t="s">
        <v>49</v>
      </c>
      <c r="AJ237" s="57" t="s">
        <v>49</v>
      </c>
      <c r="AK237" s="42" t="s">
        <v>49</v>
      </c>
      <c r="AL237" s="57" t="s">
        <v>49</v>
      </c>
      <c r="AM237" s="42" t="s">
        <v>49</v>
      </c>
      <c r="AN237" s="57" t="s">
        <v>49</v>
      </c>
      <c r="AO237" s="42" t="s">
        <v>49</v>
      </c>
      <c r="AP237" s="57" t="s">
        <v>49</v>
      </c>
      <c r="AQ237" s="42" t="s">
        <v>49</v>
      </c>
      <c r="AR237" s="57" t="s">
        <v>49</v>
      </c>
      <c r="AS237" s="42" t="s">
        <v>49</v>
      </c>
      <c r="AT237" s="57" t="s">
        <v>49</v>
      </c>
      <c r="AU237" s="42" t="s">
        <v>49</v>
      </c>
      <c r="AV237" s="57" t="s">
        <v>49</v>
      </c>
      <c r="AW237" s="42" t="s">
        <v>49</v>
      </c>
      <c r="AX237" s="57" t="s">
        <v>49</v>
      </c>
      <c r="AY237" s="42" t="s">
        <v>49</v>
      </c>
      <c r="AZ237" s="57" t="s">
        <v>49</v>
      </c>
      <c r="BA237" s="42" t="s">
        <v>49</v>
      </c>
      <c r="BB237" s="57" t="s">
        <v>49</v>
      </c>
      <c r="BC237" s="42" t="s">
        <v>49</v>
      </c>
      <c r="BD237" s="57" t="s">
        <v>49</v>
      </c>
      <c r="BE237" s="42" t="s">
        <v>50</v>
      </c>
      <c r="BF237" s="57" t="s">
        <v>60</v>
      </c>
      <c r="BG237" s="42" t="s">
        <v>49</v>
      </c>
      <c r="BH237" s="57" t="s">
        <v>49</v>
      </c>
      <c r="BI237" s="58"/>
    </row>
    <row r="238" spans="2:61" ht="33" customHeight="1" x14ac:dyDescent="0.2">
      <c r="B238" s="53" t="s">
        <v>501</v>
      </c>
      <c r="C238" s="54" t="s">
        <v>502</v>
      </c>
      <c r="D238" s="55" t="s">
        <v>48</v>
      </c>
      <c r="E238" s="42" t="s">
        <v>50</v>
      </c>
      <c r="F238" s="56" t="s">
        <v>60</v>
      </c>
      <c r="G238" s="42" t="s">
        <v>49</v>
      </c>
      <c r="H238" s="56" t="s">
        <v>49</v>
      </c>
      <c r="I238" s="42" t="s">
        <v>49</v>
      </c>
      <c r="J238" s="56" t="s">
        <v>49</v>
      </c>
      <c r="K238" s="42" t="s">
        <v>49</v>
      </c>
      <c r="L238" s="56" t="s">
        <v>49</v>
      </c>
      <c r="M238" s="42" t="s">
        <v>57</v>
      </c>
      <c r="N238" s="57" t="s">
        <v>60</v>
      </c>
      <c r="O238" s="42" t="s">
        <v>49</v>
      </c>
      <c r="P238" s="57" t="s">
        <v>49</v>
      </c>
      <c r="Q238" s="42" t="s">
        <v>49</v>
      </c>
      <c r="R238" s="57" t="s">
        <v>49</v>
      </c>
      <c r="S238" s="42" t="s">
        <v>49</v>
      </c>
      <c r="T238" s="57" t="s">
        <v>49</v>
      </c>
      <c r="U238" s="42" t="s">
        <v>49</v>
      </c>
      <c r="V238" s="57" t="s">
        <v>49</v>
      </c>
      <c r="W238" s="42" t="s">
        <v>49</v>
      </c>
      <c r="X238" s="57" t="s">
        <v>49</v>
      </c>
      <c r="Y238" s="42" t="s">
        <v>49</v>
      </c>
      <c r="Z238" s="57" t="s">
        <v>49</v>
      </c>
      <c r="AA238" s="42" t="s">
        <v>49</v>
      </c>
      <c r="AB238" s="57" t="s">
        <v>49</v>
      </c>
      <c r="AC238" s="42" t="s">
        <v>49</v>
      </c>
      <c r="AD238" s="57" t="s">
        <v>49</v>
      </c>
      <c r="AE238" s="42" t="s">
        <v>49</v>
      </c>
      <c r="AF238" s="57" t="s">
        <v>49</v>
      </c>
      <c r="AG238" s="42" t="s">
        <v>49</v>
      </c>
      <c r="AH238" s="57" t="s">
        <v>49</v>
      </c>
      <c r="AI238" s="42" t="s">
        <v>49</v>
      </c>
      <c r="AJ238" s="57" t="s">
        <v>49</v>
      </c>
      <c r="AK238" s="42" t="s">
        <v>49</v>
      </c>
      <c r="AL238" s="57" t="s">
        <v>49</v>
      </c>
      <c r="AM238" s="42" t="s">
        <v>49</v>
      </c>
      <c r="AN238" s="57" t="s">
        <v>49</v>
      </c>
      <c r="AO238" s="42" t="s">
        <v>49</v>
      </c>
      <c r="AP238" s="57" t="s">
        <v>49</v>
      </c>
      <c r="AQ238" s="42" t="s">
        <v>49</v>
      </c>
      <c r="AR238" s="57" t="s">
        <v>49</v>
      </c>
      <c r="AS238" s="42" t="s">
        <v>49</v>
      </c>
      <c r="AT238" s="57" t="s">
        <v>49</v>
      </c>
      <c r="AU238" s="42" t="s">
        <v>49</v>
      </c>
      <c r="AV238" s="57" t="s">
        <v>49</v>
      </c>
      <c r="AW238" s="42" t="s">
        <v>49</v>
      </c>
      <c r="AX238" s="57" t="s">
        <v>49</v>
      </c>
      <c r="AY238" s="42" t="s">
        <v>49</v>
      </c>
      <c r="AZ238" s="57" t="s">
        <v>49</v>
      </c>
      <c r="BA238" s="42" t="s">
        <v>49</v>
      </c>
      <c r="BB238" s="57" t="s">
        <v>49</v>
      </c>
      <c r="BC238" s="42" t="s">
        <v>55</v>
      </c>
      <c r="BD238" s="57" t="s">
        <v>60</v>
      </c>
      <c r="BE238" s="42" t="s">
        <v>49</v>
      </c>
      <c r="BF238" s="57" t="s">
        <v>49</v>
      </c>
      <c r="BG238" s="42" t="s">
        <v>49</v>
      </c>
      <c r="BH238" s="57" t="s">
        <v>49</v>
      </c>
      <c r="BI238" s="58"/>
    </row>
    <row r="239" spans="2:61" ht="33" customHeight="1" x14ac:dyDescent="0.2">
      <c r="B239" s="53" t="s">
        <v>503</v>
      </c>
      <c r="C239" s="54" t="s">
        <v>504</v>
      </c>
      <c r="D239" s="55" t="s">
        <v>48</v>
      </c>
      <c r="E239" s="42" t="s">
        <v>49</v>
      </c>
      <c r="F239" s="56" t="s">
        <v>49</v>
      </c>
      <c r="G239" s="42" t="s">
        <v>49</v>
      </c>
      <c r="H239" s="56" t="s">
        <v>49</v>
      </c>
      <c r="I239" s="42" t="s">
        <v>49</v>
      </c>
      <c r="J239" s="56" t="s">
        <v>49</v>
      </c>
      <c r="K239" s="42" t="s">
        <v>49</v>
      </c>
      <c r="L239" s="56" t="s">
        <v>49</v>
      </c>
      <c r="M239" s="42" t="s">
        <v>49</v>
      </c>
      <c r="N239" s="57" t="s">
        <v>49</v>
      </c>
      <c r="O239" s="42" t="s">
        <v>49</v>
      </c>
      <c r="P239" s="57" t="s">
        <v>49</v>
      </c>
      <c r="Q239" s="42" t="s">
        <v>49</v>
      </c>
      <c r="R239" s="57" t="s">
        <v>49</v>
      </c>
      <c r="S239" s="42" t="s">
        <v>49</v>
      </c>
      <c r="T239" s="57" t="s">
        <v>49</v>
      </c>
      <c r="U239" s="42" t="s">
        <v>50</v>
      </c>
      <c r="V239" s="57" t="s">
        <v>60</v>
      </c>
      <c r="W239" s="42" t="s">
        <v>49</v>
      </c>
      <c r="X239" s="57" t="s">
        <v>49</v>
      </c>
      <c r="Y239" s="42" t="s">
        <v>49</v>
      </c>
      <c r="Z239" s="57" t="s">
        <v>49</v>
      </c>
      <c r="AA239" s="42" t="s">
        <v>49</v>
      </c>
      <c r="AB239" s="57" t="s">
        <v>49</v>
      </c>
      <c r="AC239" s="42" t="s">
        <v>49</v>
      </c>
      <c r="AD239" s="57" t="s">
        <v>49</v>
      </c>
      <c r="AE239" s="42" t="s">
        <v>49</v>
      </c>
      <c r="AF239" s="57" t="s">
        <v>49</v>
      </c>
      <c r="AG239" s="42" t="s">
        <v>49</v>
      </c>
      <c r="AH239" s="57" t="s">
        <v>49</v>
      </c>
      <c r="AI239" s="42" t="s">
        <v>49</v>
      </c>
      <c r="AJ239" s="57" t="s">
        <v>49</v>
      </c>
      <c r="AK239" s="42" t="s">
        <v>49</v>
      </c>
      <c r="AL239" s="57" t="s">
        <v>49</v>
      </c>
      <c r="AM239" s="42" t="s">
        <v>49</v>
      </c>
      <c r="AN239" s="57" t="s">
        <v>49</v>
      </c>
      <c r="AO239" s="42" t="s">
        <v>49</v>
      </c>
      <c r="AP239" s="57" t="s">
        <v>49</v>
      </c>
      <c r="AQ239" s="42" t="s">
        <v>49</v>
      </c>
      <c r="AR239" s="57" t="s">
        <v>49</v>
      </c>
      <c r="AS239" s="42" t="s">
        <v>49</v>
      </c>
      <c r="AT239" s="57" t="s">
        <v>49</v>
      </c>
      <c r="AU239" s="42" t="s">
        <v>49</v>
      </c>
      <c r="AV239" s="57" t="s">
        <v>49</v>
      </c>
      <c r="AW239" s="42" t="s">
        <v>49</v>
      </c>
      <c r="AX239" s="57" t="s">
        <v>49</v>
      </c>
      <c r="AY239" s="42" t="s">
        <v>49</v>
      </c>
      <c r="AZ239" s="57" t="s">
        <v>49</v>
      </c>
      <c r="BA239" s="42" t="s">
        <v>49</v>
      </c>
      <c r="BB239" s="57" t="s">
        <v>49</v>
      </c>
      <c r="BC239" s="42" t="s">
        <v>49</v>
      </c>
      <c r="BD239" s="57" t="s">
        <v>49</v>
      </c>
      <c r="BE239" s="42" t="s">
        <v>49</v>
      </c>
      <c r="BF239" s="57" t="s">
        <v>49</v>
      </c>
      <c r="BG239" s="42" t="s">
        <v>49</v>
      </c>
      <c r="BH239" s="57" t="s">
        <v>49</v>
      </c>
      <c r="BI239" s="58"/>
    </row>
    <row r="240" spans="2:61" ht="33" customHeight="1" x14ac:dyDescent="0.2">
      <c r="B240" s="53" t="s">
        <v>505</v>
      </c>
      <c r="C240" s="54" t="s">
        <v>506</v>
      </c>
      <c r="D240" s="55" t="s">
        <v>48</v>
      </c>
      <c r="E240" s="42" t="s">
        <v>49</v>
      </c>
      <c r="F240" s="56" t="s">
        <v>49</v>
      </c>
      <c r="G240" s="42" t="s">
        <v>49</v>
      </c>
      <c r="H240" s="56" t="s">
        <v>49</v>
      </c>
      <c r="I240" s="42" t="s">
        <v>49</v>
      </c>
      <c r="J240" s="56" t="s">
        <v>49</v>
      </c>
      <c r="K240" s="42" t="s">
        <v>49</v>
      </c>
      <c r="L240" s="56" t="s">
        <v>49</v>
      </c>
      <c r="M240" s="42" t="s">
        <v>49</v>
      </c>
      <c r="N240" s="57" t="s">
        <v>49</v>
      </c>
      <c r="O240" s="42" t="s">
        <v>49</v>
      </c>
      <c r="P240" s="57" t="s">
        <v>49</v>
      </c>
      <c r="Q240" s="42" t="s">
        <v>49</v>
      </c>
      <c r="R240" s="57" t="s">
        <v>49</v>
      </c>
      <c r="S240" s="42" t="s">
        <v>50</v>
      </c>
      <c r="T240" s="57" t="s">
        <v>60</v>
      </c>
      <c r="U240" s="42" t="s">
        <v>49</v>
      </c>
      <c r="V240" s="57" t="s">
        <v>49</v>
      </c>
      <c r="W240" s="42" t="s">
        <v>49</v>
      </c>
      <c r="X240" s="57" t="s">
        <v>49</v>
      </c>
      <c r="Y240" s="42" t="s">
        <v>49</v>
      </c>
      <c r="Z240" s="57" t="s">
        <v>49</v>
      </c>
      <c r="AA240" s="42" t="s">
        <v>49</v>
      </c>
      <c r="AB240" s="57" t="s">
        <v>49</v>
      </c>
      <c r="AC240" s="42" t="s">
        <v>49</v>
      </c>
      <c r="AD240" s="57" t="s">
        <v>49</v>
      </c>
      <c r="AE240" s="42" t="s">
        <v>49</v>
      </c>
      <c r="AF240" s="57" t="s">
        <v>49</v>
      </c>
      <c r="AG240" s="42" t="s">
        <v>49</v>
      </c>
      <c r="AH240" s="57" t="s">
        <v>49</v>
      </c>
      <c r="AI240" s="42" t="s">
        <v>49</v>
      </c>
      <c r="AJ240" s="57" t="s">
        <v>49</v>
      </c>
      <c r="AK240" s="42" t="s">
        <v>49</v>
      </c>
      <c r="AL240" s="57" t="s">
        <v>49</v>
      </c>
      <c r="AM240" s="42" t="s">
        <v>49</v>
      </c>
      <c r="AN240" s="57" t="s">
        <v>49</v>
      </c>
      <c r="AO240" s="42" t="s">
        <v>49</v>
      </c>
      <c r="AP240" s="57" t="s">
        <v>49</v>
      </c>
      <c r="AQ240" s="42" t="s">
        <v>49</v>
      </c>
      <c r="AR240" s="57" t="s">
        <v>49</v>
      </c>
      <c r="AS240" s="42" t="s">
        <v>49</v>
      </c>
      <c r="AT240" s="57" t="s">
        <v>49</v>
      </c>
      <c r="AU240" s="42" t="s">
        <v>49</v>
      </c>
      <c r="AV240" s="57" t="s">
        <v>49</v>
      </c>
      <c r="AW240" s="42" t="s">
        <v>49</v>
      </c>
      <c r="AX240" s="57" t="s">
        <v>49</v>
      </c>
      <c r="AY240" s="42" t="s">
        <v>49</v>
      </c>
      <c r="AZ240" s="57" t="s">
        <v>49</v>
      </c>
      <c r="BA240" s="42" t="s">
        <v>49</v>
      </c>
      <c r="BB240" s="57" t="s">
        <v>49</v>
      </c>
      <c r="BC240" s="42" t="s">
        <v>49</v>
      </c>
      <c r="BD240" s="57" t="s">
        <v>49</v>
      </c>
      <c r="BE240" s="42" t="s">
        <v>49</v>
      </c>
      <c r="BF240" s="57" t="s">
        <v>49</v>
      </c>
      <c r="BG240" s="42" t="s">
        <v>49</v>
      </c>
      <c r="BH240" s="57" t="s">
        <v>49</v>
      </c>
      <c r="BI240" s="58"/>
    </row>
    <row r="241" spans="2:61" ht="33" customHeight="1" x14ac:dyDescent="0.2">
      <c r="B241" s="53" t="s">
        <v>507</v>
      </c>
      <c r="C241" s="54" t="s">
        <v>508</v>
      </c>
      <c r="D241" s="55" t="s">
        <v>48</v>
      </c>
      <c r="E241" s="42" t="s">
        <v>55</v>
      </c>
      <c r="F241" s="56" t="s">
        <v>51</v>
      </c>
      <c r="G241" s="42" t="s">
        <v>49</v>
      </c>
      <c r="H241" s="56" t="s">
        <v>49</v>
      </c>
      <c r="I241" s="42" t="s">
        <v>49</v>
      </c>
      <c r="J241" s="56" t="s">
        <v>49</v>
      </c>
      <c r="K241" s="42" t="s">
        <v>49</v>
      </c>
      <c r="L241" s="56" t="s">
        <v>49</v>
      </c>
      <c r="M241" s="42" t="s">
        <v>50</v>
      </c>
      <c r="N241" s="57" t="s">
        <v>60</v>
      </c>
      <c r="O241" s="42" t="s">
        <v>49</v>
      </c>
      <c r="P241" s="57" t="s">
        <v>49</v>
      </c>
      <c r="Q241" s="42" t="s">
        <v>49</v>
      </c>
      <c r="R241" s="57" t="s">
        <v>49</v>
      </c>
      <c r="S241" s="42" t="s">
        <v>49</v>
      </c>
      <c r="T241" s="57" t="s">
        <v>49</v>
      </c>
      <c r="U241" s="42" t="s">
        <v>49</v>
      </c>
      <c r="V241" s="57" t="s">
        <v>49</v>
      </c>
      <c r="W241" s="42" t="s">
        <v>49</v>
      </c>
      <c r="X241" s="57" t="s">
        <v>49</v>
      </c>
      <c r="Y241" s="42" t="s">
        <v>49</v>
      </c>
      <c r="Z241" s="57" t="s">
        <v>49</v>
      </c>
      <c r="AA241" s="42" t="s">
        <v>49</v>
      </c>
      <c r="AB241" s="57" t="s">
        <v>49</v>
      </c>
      <c r="AC241" s="42" t="s">
        <v>49</v>
      </c>
      <c r="AD241" s="57" t="s">
        <v>49</v>
      </c>
      <c r="AE241" s="42" t="s">
        <v>49</v>
      </c>
      <c r="AF241" s="57" t="s">
        <v>49</v>
      </c>
      <c r="AG241" s="42" t="s">
        <v>49</v>
      </c>
      <c r="AH241" s="57" t="s">
        <v>49</v>
      </c>
      <c r="AI241" s="42" t="s">
        <v>49</v>
      </c>
      <c r="AJ241" s="57" t="s">
        <v>49</v>
      </c>
      <c r="AK241" s="42" t="s">
        <v>49</v>
      </c>
      <c r="AL241" s="57" t="s">
        <v>49</v>
      </c>
      <c r="AM241" s="42" t="s">
        <v>49</v>
      </c>
      <c r="AN241" s="57" t="s">
        <v>49</v>
      </c>
      <c r="AO241" s="42" t="s">
        <v>49</v>
      </c>
      <c r="AP241" s="57" t="s">
        <v>49</v>
      </c>
      <c r="AQ241" s="42" t="s">
        <v>49</v>
      </c>
      <c r="AR241" s="57" t="s">
        <v>49</v>
      </c>
      <c r="AS241" s="42" t="s">
        <v>49</v>
      </c>
      <c r="AT241" s="57" t="s">
        <v>49</v>
      </c>
      <c r="AU241" s="42" t="s">
        <v>49</v>
      </c>
      <c r="AV241" s="57" t="s">
        <v>49</v>
      </c>
      <c r="AW241" s="42" t="s">
        <v>49</v>
      </c>
      <c r="AX241" s="57" t="s">
        <v>49</v>
      </c>
      <c r="AY241" s="42" t="s">
        <v>49</v>
      </c>
      <c r="AZ241" s="57" t="s">
        <v>49</v>
      </c>
      <c r="BA241" s="42" t="s">
        <v>49</v>
      </c>
      <c r="BB241" s="57" t="s">
        <v>49</v>
      </c>
      <c r="BC241" s="42" t="s">
        <v>49</v>
      </c>
      <c r="BD241" s="57" t="s">
        <v>49</v>
      </c>
      <c r="BE241" s="42" t="s">
        <v>49</v>
      </c>
      <c r="BF241" s="57" t="s">
        <v>49</v>
      </c>
      <c r="BG241" s="42" t="s">
        <v>49</v>
      </c>
      <c r="BH241" s="57" t="s">
        <v>49</v>
      </c>
      <c r="BI241" s="58"/>
    </row>
    <row r="242" spans="2:61" ht="33" customHeight="1" x14ac:dyDescent="0.2">
      <c r="B242" s="53" t="s">
        <v>509</v>
      </c>
      <c r="C242" s="54" t="s">
        <v>510</v>
      </c>
      <c r="D242" s="55" t="s">
        <v>54</v>
      </c>
      <c r="E242" s="42" t="s">
        <v>50</v>
      </c>
      <c r="F242" s="56" t="s">
        <v>51</v>
      </c>
      <c r="G242" s="42" t="s">
        <v>49</v>
      </c>
      <c r="H242" s="56" t="s">
        <v>49</v>
      </c>
      <c r="I242" s="42" t="s">
        <v>49</v>
      </c>
      <c r="J242" s="56" t="s">
        <v>49</v>
      </c>
      <c r="K242" s="42" t="s">
        <v>49</v>
      </c>
      <c r="L242" s="56" t="s">
        <v>49</v>
      </c>
      <c r="M242" s="42" t="s">
        <v>49</v>
      </c>
      <c r="N242" s="57" t="s">
        <v>49</v>
      </c>
      <c r="O242" s="42" t="s">
        <v>49</v>
      </c>
      <c r="P242" s="57" t="s">
        <v>49</v>
      </c>
      <c r="Q242" s="42" t="s">
        <v>49</v>
      </c>
      <c r="R242" s="57" t="s">
        <v>49</v>
      </c>
      <c r="S242" s="42" t="s">
        <v>49</v>
      </c>
      <c r="T242" s="57" t="s">
        <v>49</v>
      </c>
      <c r="U242" s="42" t="s">
        <v>49</v>
      </c>
      <c r="V242" s="57" t="s">
        <v>49</v>
      </c>
      <c r="W242" s="42" t="s">
        <v>49</v>
      </c>
      <c r="X242" s="57" t="s">
        <v>49</v>
      </c>
      <c r="Y242" s="42" t="s">
        <v>49</v>
      </c>
      <c r="Z242" s="57" t="s">
        <v>49</v>
      </c>
      <c r="AA242" s="42" t="s">
        <v>49</v>
      </c>
      <c r="AB242" s="57" t="s">
        <v>49</v>
      </c>
      <c r="AC242" s="42" t="s">
        <v>49</v>
      </c>
      <c r="AD242" s="57" t="s">
        <v>49</v>
      </c>
      <c r="AE242" s="42" t="s">
        <v>49</v>
      </c>
      <c r="AF242" s="57" t="s">
        <v>49</v>
      </c>
      <c r="AG242" s="42" t="s">
        <v>49</v>
      </c>
      <c r="AH242" s="57" t="s">
        <v>49</v>
      </c>
      <c r="AI242" s="42" t="s">
        <v>49</v>
      </c>
      <c r="AJ242" s="57" t="s">
        <v>49</v>
      </c>
      <c r="AK242" s="42" t="s">
        <v>49</v>
      </c>
      <c r="AL242" s="57" t="s">
        <v>49</v>
      </c>
      <c r="AM242" s="42" t="s">
        <v>49</v>
      </c>
      <c r="AN242" s="57" t="s">
        <v>49</v>
      </c>
      <c r="AO242" s="42" t="s">
        <v>49</v>
      </c>
      <c r="AP242" s="57" t="s">
        <v>49</v>
      </c>
      <c r="AQ242" s="42" t="s">
        <v>49</v>
      </c>
      <c r="AR242" s="57" t="s">
        <v>49</v>
      </c>
      <c r="AS242" s="42" t="s">
        <v>49</v>
      </c>
      <c r="AT242" s="57" t="s">
        <v>49</v>
      </c>
      <c r="AU242" s="42" t="s">
        <v>49</v>
      </c>
      <c r="AV242" s="57" t="s">
        <v>49</v>
      </c>
      <c r="AW242" s="42" t="s">
        <v>49</v>
      </c>
      <c r="AX242" s="57" t="s">
        <v>49</v>
      </c>
      <c r="AY242" s="42" t="s">
        <v>49</v>
      </c>
      <c r="AZ242" s="57" t="s">
        <v>49</v>
      </c>
      <c r="BA242" s="42" t="s">
        <v>49</v>
      </c>
      <c r="BB242" s="57" t="s">
        <v>49</v>
      </c>
      <c r="BC242" s="42" t="s">
        <v>49</v>
      </c>
      <c r="BD242" s="57" t="s">
        <v>49</v>
      </c>
      <c r="BE242" s="42" t="s">
        <v>49</v>
      </c>
      <c r="BF242" s="57" t="s">
        <v>49</v>
      </c>
      <c r="BG242" s="42" t="s">
        <v>49</v>
      </c>
      <c r="BH242" s="57" t="s">
        <v>49</v>
      </c>
      <c r="BI242" s="58"/>
    </row>
    <row r="243" spans="2:61" ht="33" customHeight="1" x14ac:dyDescent="0.2">
      <c r="B243" s="53" t="s">
        <v>511</v>
      </c>
      <c r="C243" s="54" t="s">
        <v>512</v>
      </c>
      <c r="D243" s="55" t="s">
        <v>48</v>
      </c>
      <c r="E243" s="42" t="s">
        <v>49</v>
      </c>
      <c r="F243" s="56" t="s">
        <v>49</v>
      </c>
      <c r="G243" s="42" t="s">
        <v>49</v>
      </c>
      <c r="H243" s="56" t="s">
        <v>49</v>
      </c>
      <c r="I243" s="42" t="s">
        <v>49</v>
      </c>
      <c r="J243" s="56" t="s">
        <v>49</v>
      </c>
      <c r="K243" s="42" t="s">
        <v>49</v>
      </c>
      <c r="L243" s="56" t="s">
        <v>49</v>
      </c>
      <c r="M243" s="42" t="s">
        <v>49</v>
      </c>
      <c r="N243" s="57" t="s">
        <v>49</v>
      </c>
      <c r="O243" s="42" t="s">
        <v>49</v>
      </c>
      <c r="P243" s="57" t="s">
        <v>49</v>
      </c>
      <c r="Q243" s="42" t="s">
        <v>49</v>
      </c>
      <c r="R243" s="57" t="s">
        <v>49</v>
      </c>
      <c r="S243" s="42" t="s">
        <v>50</v>
      </c>
      <c r="T243" s="57" t="s">
        <v>60</v>
      </c>
      <c r="U243" s="42" t="s">
        <v>49</v>
      </c>
      <c r="V243" s="57" t="s">
        <v>49</v>
      </c>
      <c r="W243" s="42" t="s">
        <v>49</v>
      </c>
      <c r="X243" s="57" t="s">
        <v>49</v>
      </c>
      <c r="Y243" s="42" t="s">
        <v>49</v>
      </c>
      <c r="Z243" s="57" t="s">
        <v>49</v>
      </c>
      <c r="AA243" s="42" t="s">
        <v>49</v>
      </c>
      <c r="AB243" s="57" t="s">
        <v>49</v>
      </c>
      <c r="AC243" s="42" t="s">
        <v>49</v>
      </c>
      <c r="AD243" s="57" t="s">
        <v>49</v>
      </c>
      <c r="AE243" s="42" t="s">
        <v>49</v>
      </c>
      <c r="AF243" s="57" t="s">
        <v>49</v>
      </c>
      <c r="AG243" s="42" t="s">
        <v>49</v>
      </c>
      <c r="AH243" s="57" t="s">
        <v>49</v>
      </c>
      <c r="AI243" s="42" t="s">
        <v>49</v>
      </c>
      <c r="AJ243" s="57" t="s">
        <v>49</v>
      </c>
      <c r="AK243" s="42" t="s">
        <v>49</v>
      </c>
      <c r="AL243" s="57" t="s">
        <v>49</v>
      </c>
      <c r="AM243" s="42" t="s">
        <v>49</v>
      </c>
      <c r="AN243" s="57" t="s">
        <v>49</v>
      </c>
      <c r="AO243" s="42" t="s">
        <v>49</v>
      </c>
      <c r="AP243" s="57" t="s">
        <v>49</v>
      </c>
      <c r="AQ243" s="42" t="s">
        <v>49</v>
      </c>
      <c r="AR243" s="57" t="s">
        <v>49</v>
      </c>
      <c r="AS243" s="42" t="s">
        <v>49</v>
      </c>
      <c r="AT243" s="57" t="s">
        <v>49</v>
      </c>
      <c r="AU243" s="42" t="s">
        <v>57</v>
      </c>
      <c r="AV243" s="57" t="s">
        <v>51</v>
      </c>
      <c r="AW243" s="42" t="s">
        <v>49</v>
      </c>
      <c r="AX243" s="57" t="s">
        <v>49</v>
      </c>
      <c r="AY243" s="42" t="s">
        <v>49</v>
      </c>
      <c r="AZ243" s="57" t="s">
        <v>49</v>
      </c>
      <c r="BA243" s="42" t="s">
        <v>49</v>
      </c>
      <c r="BB243" s="57" t="s">
        <v>49</v>
      </c>
      <c r="BC243" s="42" t="s">
        <v>49</v>
      </c>
      <c r="BD243" s="57" t="s">
        <v>49</v>
      </c>
      <c r="BE243" s="42" t="s">
        <v>55</v>
      </c>
      <c r="BF243" s="57" t="s">
        <v>51</v>
      </c>
      <c r="BG243" s="42" t="s">
        <v>49</v>
      </c>
      <c r="BH243" s="57" t="s">
        <v>49</v>
      </c>
      <c r="BI243" s="58"/>
    </row>
    <row r="244" spans="2:61" ht="33" customHeight="1" x14ac:dyDescent="0.2">
      <c r="B244" s="53" t="s">
        <v>513</v>
      </c>
      <c r="C244" s="54" t="s">
        <v>514</v>
      </c>
      <c r="D244" s="55" t="s">
        <v>48</v>
      </c>
      <c r="E244" s="42" t="s">
        <v>49</v>
      </c>
      <c r="F244" s="56" t="s">
        <v>49</v>
      </c>
      <c r="G244" s="42" t="s">
        <v>49</v>
      </c>
      <c r="H244" s="56" t="s">
        <v>49</v>
      </c>
      <c r="I244" s="42" t="s">
        <v>49</v>
      </c>
      <c r="J244" s="56" t="s">
        <v>49</v>
      </c>
      <c r="K244" s="42" t="s">
        <v>49</v>
      </c>
      <c r="L244" s="56" t="s">
        <v>49</v>
      </c>
      <c r="M244" s="42" t="s">
        <v>49</v>
      </c>
      <c r="N244" s="57" t="s">
        <v>49</v>
      </c>
      <c r="O244" s="42" t="s">
        <v>49</v>
      </c>
      <c r="P244" s="57" t="s">
        <v>49</v>
      </c>
      <c r="Q244" s="42" t="s">
        <v>49</v>
      </c>
      <c r="R244" s="57" t="s">
        <v>49</v>
      </c>
      <c r="S244" s="42" t="s">
        <v>50</v>
      </c>
      <c r="T244" s="57" t="s">
        <v>60</v>
      </c>
      <c r="U244" s="42" t="s">
        <v>49</v>
      </c>
      <c r="V244" s="57" t="s">
        <v>49</v>
      </c>
      <c r="W244" s="42" t="s">
        <v>49</v>
      </c>
      <c r="X244" s="57" t="s">
        <v>49</v>
      </c>
      <c r="Y244" s="42" t="s">
        <v>49</v>
      </c>
      <c r="Z244" s="57" t="s">
        <v>49</v>
      </c>
      <c r="AA244" s="42" t="s">
        <v>49</v>
      </c>
      <c r="AB244" s="57" t="s">
        <v>49</v>
      </c>
      <c r="AC244" s="42" t="s">
        <v>49</v>
      </c>
      <c r="AD244" s="57" t="s">
        <v>49</v>
      </c>
      <c r="AE244" s="42" t="s">
        <v>49</v>
      </c>
      <c r="AF244" s="57" t="s">
        <v>49</v>
      </c>
      <c r="AG244" s="42" t="s">
        <v>49</v>
      </c>
      <c r="AH244" s="57" t="s">
        <v>49</v>
      </c>
      <c r="AI244" s="42" t="s">
        <v>49</v>
      </c>
      <c r="AJ244" s="57" t="s">
        <v>49</v>
      </c>
      <c r="AK244" s="42" t="s">
        <v>49</v>
      </c>
      <c r="AL244" s="57" t="s">
        <v>49</v>
      </c>
      <c r="AM244" s="42" t="s">
        <v>49</v>
      </c>
      <c r="AN244" s="57" t="s">
        <v>49</v>
      </c>
      <c r="AO244" s="42" t="s">
        <v>49</v>
      </c>
      <c r="AP244" s="57" t="s">
        <v>49</v>
      </c>
      <c r="AQ244" s="42" t="s">
        <v>49</v>
      </c>
      <c r="AR244" s="57" t="s">
        <v>49</v>
      </c>
      <c r="AS244" s="42" t="s">
        <v>49</v>
      </c>
      <c r="AT244" s="57" t="s">
        <v>49</v>
      </c>
      <c r="AU244" s="42" t="s">
        <v>55</v>
      </c>
      <c r="AV244" s="57" t="s">
        <v>60</v>
      </c>
      <c r="AW244" s="42" t="s">
        <v>49</v>
      </c>
      <c r="AX244" s="57" t="s">
        <v>49</v>
      </c>
      <c r="AY244" s="42" t="s">
        <v>49</v>
      </c>
      <c r="AZ244" s="57" t="s">
        <v>49</v>
      </c>
      <c r="BA244" s="42" t="s">
        <v>49</v>
      </c>
      <c r="BB244" s="57" t="s">
        <v>49</v>
      </c>
      <c r="BC244" s="42" t="s">
        <v>49</v>
      </c>
      <c r="BD244" s="57" t="s">
        <v>49</v>
      </c>
      <c r="BE244" s="42" t="s">
        <v>57</v>
      </c>
      <c r="BF244" s="57" t="s">
        <v>60</v>
      </c>
      <c r="BG244" s="42" t="s">
        <v>49</v>
      </c>
      <c r="BH244" s="57" t="s">
        <v>49</v>
      </c>
      <c r="BI244" s="58"/>
    </row>
    <row r="245" spans="2:61" ht="33" customHeight="1" x14ac:dyDescent="0.2">
      <c r="B245" s="53" t="s">
        <v>515</v>
      </c>
      <c r="C245" s="54" t="s">
        <v>516</v>
      </c>
      <c r="D245" s="55" t="s">
        <v>48</v>
      </c>
      <c r="E245" s="42" t="s">
        <v>49</v>
      </c>
      <c r="F245" s="56" t="s">
        <v>49</v>
      </c>
      <c r="G245" s="42" t="s">
        <v>50</v>
      </c>
      <c r="H245" s="56" t="s">
        <v>56</v>
      </c>
      <c r="I245" s="42" t="s">
        <v>49</v>
      </c>
      <c r="J245" s="56" t="s">
        <v>49</v>
      </c>
      <c r="K245" s="42" t="s">
        <v>49</v>
      </c>
      <c r="L245" s="56" t="s">
        <v>49</v>
      </c>
      <c r="M245" s="42" t="s">
        <v>49</v>
      </c>
      <c r="N245" s="57" t="s">
        <v>49</v>
      </c>
      <c r="O245" s="42" t="s">
        <v>49</v>
      </c>
      <c r="P245" s="57" t="s">
        <v>49</v>
      </c>
      <c r="Q245" s="42" t="s">
        <v>49</v>
      </c>
      <c r="R245" s="57" t="s">
        <v>49</v>
      </c>
      <c r="S245" s="42" t="s">
        <v>49</v>
      </c>
      <c r="T245" s="57" t="s">
        <v>49</v>
      </c>
      <c r="U245" s="42" t="s">
        <v>49</v>
      </c>
      <c r="V245" s="57" t="s">
        <v>49</v>
      </c>
      <c r="W245" s="42" t="s">
        <v>49</v>
      </c>
      <c r="X245" s="57" t="s">
        <v>49</v>
      </c>
      <c r="Y245" s="42" t="s">
        <v>55</v>
      </c>
      <c r="Z245" s="57" t="s">
        <v>56</v>
      </c>
      <c r="AA245" s="42" t="s">
        <v>49</v>
      </c>
      <c r="AB245" s="57" t="s">
        <v>49</v>
      </c>
      <c r="AC245" s="42" t="s">
        <v>49</v>
      </c>
      <c r="AD245" s="57" t="s">
        <v>49</v>
      </c>
      <c r="AE245" s="42" t="s">
        <v>49</v>
      </c>
      <c r="AF245" s="57" t="s">
        <v>49</v>
      </c>
      <c r="AG245" s="42" t="s">
        <v>49</v>
      </c>
      <c r="AH245" s="57" t="s">
        <v>49</v>
      </c>
      <c r="AI245" s="42" t="s">
        <v>49</v>
      </c>
      <c r="AJ245" s="57" t="s">
        <v>49</v>
      </c>
      <c r="AK245" s="42" t="s">
        <v>49</v>
      </c>
      <c r="AL245" s="57" t="s">
        <v>49</v>
      </c>
      <c r="AM245" s="42" t="s">
        <v>49</v>
      </c>
      <c r="AN245" s="57" t="s">
        <v>49</v>
      </c>
      <c r="AO245" s="42" t="s">
        <v>49</v>
      </c>
      <c r="AP245" s="57" t="s">
        <v>49</v>
      </c>
      <c r="AQ245" s="42" t="s">
        <v>49</v>
      </c>
      <c r="AR245" s="57" t="s">
        <v>49</v>
      </c>
      <c r="AS245" s="42" t="s">
        <v>49</v>
      </c>
      <c r="AT245" s="57" t="s">
        <v>49</v>
      </c>
      <c r="AU245" s="42" t="s">
        <v>49</v>
      </c>
      <c r="AV245" s="57" t="s">
        <v>49</v>
      </c>
      <c r="AW245" s="42" t="s">
        <v>49</v>
      </c>
      <c r="AX245" s="57" t="s">
        <v>49</v>
      </c>
      <c r="AY245" s="42" t="s">
        <v>49</v>
      </c>
      <c r="AZ245" s="57" t="s">
        <v>49</v>
      </c>
      <c r="BA245" s="42" t="s">
        <v>49</v>
      </c>
      <c r="BB245" s="57" t="s">
        <v>49</v>
      </c>
      <c r="BC245" s="42" t="s">
        <v>49</v>
      </c>
      <c r="BD245" s="57" t="s">
        <v>49</v>
      </c>
      <c r="BE245" s="42" t="s">
        <v>49</v>
      </c>
      <c r="BF245" s="57" t="s">
        <v>49</v>
      </c>
      <c r="BG245" s="42" t="s">
        <v>49</v>
      </c>
      <c r="BH245" s="57" t="s">
        <v>49</v>
      </c>
      <c r="BI245" s="58"/>
    </row>
    <row r="246" spans="2:61" ht="33" customHeight="1" x14ac:dyDescent="0.2">
      <c r="B246" s="53" t="s">
        <v>517</v>
      </c>
      <c r="C246" s="54" t="s">
        <v>518</v>
      </c>
      <c r="D246" s="55" t="s">
        <v>48</v>
      </c>
      <c r="E246" s="42" t="s">
        <v>49</v>
      </c>
      <c r="F246" s="56" t="s">
        <v>49</v>
      </c>
      <c r="G246" s="42" t="s">
        <v>49</v>
      </c>
      <c r="H246" s="56" t="s">
        <v>49</v>
      </c>
      <c r="I246" s="42" t="s">
        <v>49</v>
      </c>
      <c r="J246" s="56" t="s">
        <v>49</v>
      </c>
      <c r="K246" s="42" t="s">
        <v>49</v>
      </c>
      <c r="L246" s="56" t="s">
        <v>49</v>
      </c>
      <c r="M246" s="42" t="s">
        <v>49</v>
      </c>
      <c r="N246" s="57" t="s">
        <v>49</v>
      </c>
      <c r="O246" s="42" t="s">
        <v>49</v>
      </c>
      <c r="P246" s="57" t="s">
        <v>49</v>
      </c>
      <c r="Q246" s="42" t="s">
        <v>49</v>
      </c>
      <c r="R246" s="57" t="s">
        <v>49</v>
      </c>
      <c r="S246" s="42" t="s">
        <v>49</v>
      </c>
      <c r="T246" s="57" t="s">
        <v>49</v>
      </c>
      <c r="U246" s="42" t="s">
        <v>49</v>
      </c>
      <c r="V246" s="57" t="s">
        <v>49</v>
      </c>
      <c r="W246" s="42" t="s">
        <v>49</v>
      </c>
      <c r="X246" s="57" t="s">
        <v>49</v>
      </c>
      <c r="Y246" s="42" t="s">
        <v>49</v>
      </c>
      <c r="Z246" s="57" t="s">
        <v>49</v>
      </c>
      <c r="AA246" s="42" t="s">
        <v>49</v>
      </c>
      <c r="AB246" s="57" t="s">
        <v>49</v>
      </c>
      <c r="AC246" s="42" t="s">
        <v>49</v>
      </c>
      <c r="AD246" s="57" t="s">
        <v>49</v>
      </c>
      <c r="AE246" s="42" t="s">
        <v>49</v>
      </c>
      <c r="AF246" s="57" t="s">
        <v>49</v>
      </c>
      <c r="AG246" s="42" t="s">
        <v>49</v>
      </c>
      <c r="AH246" s="57" t="s">
        <v>49</v>
      </c>
      <c r="AI246" s="42" t="s">
        <v>49</v>
      </c>
      <c r="AJ246" s="57" t="s">
        <v>49</v>
      </c>
      <c r="AK246" s="42" t="s">
        <v>49</v>
      </c>
      <c r="AL246" s="57" t="s">
        <v>49</v>
      </c>
      <c r="AM246" s="42" t="s">
        <v>49</v>
      </c>
      <c r="AN246" s="57" t="s">
        <v>49</v>
      </c>
      <c r="AO246" s="42" t="s">
        <v>49</v>
      </c>
      <c r="AP246" s="57" t="s">
        <v>49</v>
      </c>
      <c r="AQ246" s="42" t="s">
        <v>49</v>
      </c>
      <c r="AR246" s="57" t="s">
        <v>49</v>
      </c>
      <c r="AS246" s="42" t="s">
        <v>49</v>
      </c>
      <c r="AT246" s="57" t="s">
        <v>49</v>
      </c>
      <c r="AU246" s="42" t="s">
        <v>49</v>
      </c>
      <c r="AV246" s="57" t="s">
        <v>49</v>
      </c>
      <c r="AW246" s="42" t="s">
        <v>49</v>
      </c>
      <c r="AX246" s="57" t="s">
        <v>49</v>
      </c>
      <c r="AY246" s="42" t="s">
        <v>50</v>
      </c>
      <c r="AZ246" s="57" t="s">
        <v>51</v>
      </c>
      <c r="BA246" s="42" t="s">
        <v>49</v>
      </c>
      <c r="BB246" s="57" t="s">
        <v>49</v>
      </c>
      <c r="BC246" s="42" t="s">
        <v>49</v>
      </c>
      <c r="BD246" s="57" t="s">
        <v>49</v>
      </c>
      <c r="BE246" s="42" t="s">
        <v>49</v>
      </c>
      <c r="BF246" s="57" t="s">
        <v>49</v>
      </c>
      <c r="BG246" s="42" t="s">
        <v>49</v>
      </c>
      <c r="BH246" s="57" t="s">
        <v>49</v>
      </c>
      <c r="BI246" s="58"/>
    </row>
    <row r="247" spans="2:61" ht="33" customHeight="1" x14ac:dyDescent="0.2">
      <c r="B247" s="53" t="s">
        <v>519</v>
      </c>
      <c r="C247" s="54" t="s">
        <v>520</v>
      </c>
      <c r="D247" s="55" t="s">
        <v>48</v>
      </c>
      <c r="E247" s="42" t="s">
        <v>57</v>
      </c>
      <c r="F247" s="56" t="s">
        <v>51</v>
      </c>
      <c r="G247" s="42" t="s">
        <v>49</v>
      </c>
      <c r="H247" s="56" t="s">
        <v>49</v>
      </c>
      <c r="I247" s="42" t="s">
        <v>49</v>
      </c>
      <c r="J247" s="56" t="s">
        <v>49</v>
      </c>
      <c r="K247" s="42" t="s">
        <v>49</v>
      </c>
      <c r="L247" s="56" t="s">
        <v>49</v>
      </c>
      <c r="M247" s="42" t="s">
        <v>50</v>
      </c>
      <c r="N247" s="57" t="s">
        <v>60</v>
      </c>
      <c r="O247" s="42" t="s">
        <v>49</v>
      </c>
      <c r="P247" s="57" t="s">
        <v>49</v>
      </c>
      <c r="Q247" s="42" t="s">
        <v>49</v>
      </c>
      <c r="R247" s="57" t="s">
        <v>49</v>
      </c>
      <c r="S247" s="42" t="s">
        <v>49</v>
      </c>
      <c r="T247" s="57" t="s">
        <v>49</v>
      </c>
      <c r="U247" s="42" t="s">
        <v>49</v>
      </c>
      <c r="V247" s="57" t="s">
        <v>49</v>
      </c>
      <c r="W247" s="42" t="s">
        <v>49</v>
      </c>
      <c r="X247" s="57" t="s">
        <v>49</v>
      </c>
      <c r="Y247" s="42" t="s">
        <v>49</v>
      </c>
      <c r="Z247" s="57" t="s">
        <v>49</v>
      </c>
      <c r="AA247" s="42" t="s">
        <v>49</v>
      </c>
      <c r="AB247" s="57" t="s">
        <v>49</v>
      </c>
      <c r="AC247" s="42" t="s">
        <v>49</v>
      </c>
      <c r="AD247" s="57" t="s">
        <v>49</v>
      </c>
      <c r="AE247" s="42" t="s">
        <v>49</v>
      </c>
      <c r="AF247" s="57" t="s">
        <v>49</v>
      </c>
      <c r="AG247" s="42" t="s">
        <v>49</v>
      </c>
      <c r="AH247" s="57" t="s">
        <v>49</v>
      </c>
      <c r="AI247" s="42" t="s">
        <v>49</v>
      </c>
      <c r="AJ247" s="57" t="s">
        <v>49</v>
      </c>
      <c r="AK247" s="42" t="s">
        <v>49</v>
      </c>
      <c r="AL247" s="57" t="s">
        <v>49</v>
      </c>
      <c r="AM247" s="42" t="s">
        <v>49</v>
      </c>
      <c r="AN247" s="57" t="s">
        <v>49</v>
      </c>
      <c r="AO247" s="42" t="s">
        <v>49</v>
      </c>
      <c r="AP247" s="57" t="s">
        <v>49</v>
      </c>
      <c r="AQ247" s="42" t="s">
        <v>49</v>
      </c>
      <c r="AR247" s="57" t="s">
        <v>49</v>
      </c>
      <c r="AS247" s="42" t="s">
        <v>49</v>
      </c>
      <c r="AT247" s="57" t="s">
        <v>49</v>
      </c>
      <c r="AU247" s="42" t="s">
        <v>49</v>
      </c>
      <c r="AV247" s="57" t="s">
        <v>49</v>
      </c>
      <c r="AW247" s="42" t="s">
        <v>49</v>
      </c>
      <c r="AX247" s="57" t="s">
        <v>49</v>
      </c>
      <c r="AY247" s="42" t="s">
        <v>55</v>
      </c>
      <c r="AZ247" s="57" t="s">
        <v>60</v>
      </c>
      <c r="BA247" s="42" t="s">
        <v>49</v>
      </c>
      <c r="BB247" s="57" t="s">
        <v>49</v>
      </c>
      <c r="BC247" s="42" t="s">
        <v>49</v>
      </c>
      <c r="BD247" s="57" t="s">
        <v>49</v>
      </c>
      <c r="BE247" s="42" t="s">
        <v>49</v>
      </c>
      <c r="BF247" s="57" t="s">
        <v>49</v>
      </c>
      <c r="BG247" s="42" t="s">
        <v>49</v>
      </c>
      <c r="BH247" s="57" t="s">
        <v>49</v>
      </c>
      <c r="BI247" s="58"/>
    </row>
    <row r="248" spans="2:61" ht="33" customHeight="1" x14ac:dyDescent="0.2">
      <c r="B248" s="53" t="s">
        <v>521</v>
      </c>
      <c r="C248" s="54" t="s">
        <v>522</v>
      </c>
      <c r="D248" s="55" t="s">
        <v>48</v>
      </c>
      <c r="E248" s="42" t="s">
        <v>49</v>
      </c>
      <c r="F248" s="56" t="s">
        <v>49</v>
      </c>
      <c r="G248" s="42" t="s">
        <v>49</v>
      </c>
      <c r="H248" s="56" t="s">
        <v>49</v>
      </c>
      <c r="I248" s="42" t="s">
        <v>49</v>
      </c>
      <c r="J248" s="56" t="s">
        <v>49</v>
      </c>
      <c r="K248" s="42" t="s">
        <v>49</v>
      </c>
      <c r="L248" s="56" t="s">
        <v>49</v>
      </c>
      <c r="M248" s="42" t="s">
        <v>49</v>
      </c>
      <c r="N248" s="57" t="s">
        <v>49</v>
      </c>
      <c r="O248" s="42" t="s">
        <v>49</v>
      </c>
      <c r="P248" s="57" t="s">
        <v>49</v>
      </c>
      <c r="Q248" s="42" t="s">
        <v>49</v>
      </c>
      <c r="R248" s="57" t="s">
        <v>49</v>
      </c>
      <c r="S248" s="42" t="s">
        <v>55</v>
      </c>
      <c r="T248" s="57" t="s">
        <v>60</v>
      </c>
      <c r="U248" s="42" t="s">
        <v>57</v>
      </c>
      <c r="V248" s="57" t="s">
        <v>60</v>
      </c>
      <c r="W248" s="42" t="s">
        <v>49</v>
      </c>
      <c r="X248" s="57" t="s">
        <v>49</v>
      </c>
      <c r="Y248" s="42" t="s">
        <v>49</v>
      </c>
      <c r="Z248" s="57" t="s">
        <v>49</v>
      </c>
      <c r="AA248" s="42" t="s">
        <v>49</v>
      </c>
      <c r="AB248" s="57" t="s">
        <v>49</v>
      </c>
      <c r="AC248" s="42" t="s">
        <v>49</v>
      </c>
      <c r="AD248" s="57" t="s">
        <v>49</v>
      </c>
      <c r="AE248" s="42" t="s">
        <v>49</v>
      </c>
      <c r="AF248" s="57" t="s">
        <v>49</v>
      </c>
      <c r="AG248" s="42" t="s">
        <v>49</v>
      </c>
      <c r="AH248" s="57" t="s">
        <v>49</v>
      </c>
      <c r="AI248" s="42" t="s">
        <v>49</v>
      </c>
      <c r="AJ248" s="57" t="s">
        <v>49</v>
      </c>
      <c r="AK248" s="42" t="s">
        <v>49</v>
      </c>
      <c r="AL248" s="57" t="s">
        <v>49</v>
      </c>
      <c r="AM248" s="42" t="s">
        <v>49</v>
      </c>
      <c r="AN248" s="57" t="s">
        <v>49</v>
      </c>
      <c r="AO248" s="42" t="s">
        <v>49</v>
      </c>
      <c r="AP248" s="57" t="s">
        <v>49</v>
      </c>
      <c r="AQ248" s="42" t="s">
        <v>50</v>
      </c>
      <c r="AR248" s="57" t="s">
        <v>60</v>
      </c>
      <c r="AS248" s="42" t="s">
        <v>49</v>
      </c>
      <c r="AT248" s="57" t="s">
        <v>49</v>
      </c>
      <c r="AU248" s="42" t="s">
        <v>49</v>
      </c>
      <c r="AV248" s="57" t="s">
        <v>49</v>
      </c>
      <c r="AW248" s="42" t="s">
        <v>49</v>
      </c>
      <c r="AX248" s="57" t="s">
        <v>49</v>
      </c>
      <c r="AY248" s="42" t="s">
        <v>49</v>
      </c>
      <c r="AZ248" s="57" t="s">
        <v>49</v>
      </c>
      <c r="BA248" s="42" t="s">
        <v>49</v>
      </c>
      <c r="BB248" s="57" t="s">
        <v>49</v>
      </c>
      <c r="BC248" s="42" t="s">
        <v>49</v>
      </c>
      <c r="BD248" s="57" t="s">
        <v>49</v>
      </c>
      <c r="BE248" s="42" t="s">
        <v>49</v>
      </c>
      <c r="BF248" s="57" t="s">
        <v>49</v>
      </c>
      <c r="BG248" s="42" t="s">
        <v>49</v>
      </c>
      <c r="BH248" s="57" t="s">
        <v>49</v>
      </c>
      <c r="BI248" s="58"/>
    </row>
    <row r="249" spans="2:61" ht="33" customHeight="1" x14ac:dyDescent="0.2">
      <c r="B249" s="53" t="s">
        <v>523</v>
      </c>
      <c r="C249" s="54" t="s">
        <v>524</v>
      </c>
      <c r="D249" s="55" t="s">
        <v>48</v>
      </c>
      <c r="E249" s="42" t="s">
        <v>49</v>
      </c>
      <c r="F249" s="56" t="s">
        <v>49</v>
      </c>
      <c r="G249" s="42" t="s">
        <v>49</v>
      </c>
      <c r="H249" s="56" t="s">
        <v>49</v>
      </c>
      <c r="I249" s="42" t="s">
        <v>49</v>
      </c>
      <c r="J249" s="56" t="s">
        <v>49</v>
      </c>
      <c r="K249" s="42" t="s">
        <v>49</v>
      </c>
      <c r="L249" s="56" t="s">
        <v>49</v>
      </c>
      <c r="M249" s="42" t="s">
        <v>49</v>
      </c>
      <c r="N249" s="57" t="s">
        <v>49</v>
      </c>
      <c r="O249" s="42" t="s">
        <v>49</v>
      </c>
      <c r="P249" s="57" t="s">
        <v>49</v>
      </c>
      <c r="Q249" s="42" t="s">
        <v>49</v>
      </c>
      <c r="R249" s="57" t="s">
        <v>49</v>
      </c>
      <c r="S249" s="42" t="s">
        <v>57</v>
      </c>
      <c r="T249" s="57" t="s">
        <v>60</v>
      </c>
      <c r="U249" s="42" t="s">
        <v>49</v>
      </c>
      <c r="V249" s="57" t="s">
        <v>49</v>
      </c>
      <c r="W249" s="42" t="s">
        <v>49</v>
      </c>
      <c r="X249" s="57" t="s">
        <v>49</v>
      </c>
      <c r="Y249" s="42" t="s">
        <v>49</v>
      </c>
      <c r="Z249" s="57" t="s">
        <v>49</v>
      </c>
      <c r="AA249" s="42" t="s">
        <v>49</v>
      </c>
      <c r="AB249" s="57" t="s">
        <v>49</v>
      </c>
      <c r="AC249" s="42" t="s">
        <v>49</v>
      </c>
      <c r="AD249" s="57" t="s">
        <v>49</v>
      </c>
      <c r="AE249" s="42" t="s">
        <v>49</v>
      </c>
      <c r="AF249" s="57" t="s">
        <v>49</v>
      </c>
      <c r="AG249" s="42" t="s">
        <v>49</v>
      </c>
      <c r="AH249" s="57" t="s">
        <v>49</v>
      </c>
      <c r="AI249" s="42" t="s">
        <v>49</v>
      </c>
      <c r="AJ249" s="57" t="s">
        <v>49</v>
      </c>
      <c r="AK249" s="42" t="s">
        <v>49</v>
      </c>
      <c r="AL249" s="57" t="s">
        <v>49</v>
      </c>
      <c r="AM249" s="42" t="s">
        <v>49</v>
      </c>
      <c r="AN249" s="57" t="s">
        <v>49</v>
      </c>
      <c r="AO249" s="42" t="s">
        <v>49</v>
      </c>
      <c r="AP249" s="57" t="s">
        <v>49</v>
      </c>
      <c r="AQ249" s="42" t="s">
        <v>50</v>
      </c>
      <c r="AR249" s="57" t="s">
        <v>60</v>
      </c>
      <c r="AS249" s="42" t="s">
        <v>49</v>
      </c>
      <c r="AT249" s="57" t="s">
        <v>49</v>
      </c>
      <c r="AU249" s="42" t="s">
        <v>49</v>
      </c>
      <c r="AV249" s="57" t="s">
        <v>49</v>
      </c>
      <c r="AW249" s="42" t="s">
        <v>49</v>
      </c>
      <c r="AX249" s="57" t="s">
        <v>49</v>
      </c>
      <c r="AY249" s="42" t="s">
        <v>49</v>
      </c>
      <c r="AZ249" s="57" t="s">
        <v>49</v>
      </c>
      <c r="BA249" s="42" t="s">
        <v>49</v>
      </c>
      <c r="BB249" s="57" t="s">
        <v>49</v>
      </c>
      <c r="BC249" s="42" t="s">
        <v>49</v>
      </c>
      <c r="BD249" s="57" t="s">
        <v>49</v>
      </c>
      <c r="BE249" s="42" t="s">
        <v>49</v>
      </c>
      <c r="BF249" s="57" t="s">
        <v>49</v>
      </c>
      <c r="BG249" s="42" t="s">
        <v>55</v>
      </c>
      <c r="BH249" s="57" t="s">
        <v>60</v>
      </c>
      <c r="BI249" s="58"/>
    </row>
    <row r="250" spans="2:61" ht="33" customHeight="1" x14ac:dyDescent="0.2">
      <c r="B250" s="53" t="s">
        <v>525</v>
      </c>
      <c r="C250" s="54" t="s">
        <v>526</v>
      </c>
      <c r="D250" s="55" t="s">
        <v>48</v>
      </c>
      <c r="E250" s="42" t="s">
        <v>49</v>
      </c>
      <c r="F250" s="56" t="s">
        <v>49</v>
      </c>
      <c r="G250" s="42" t="s">
        <v>49</v>
      </c>
      <c r="H250" s="56" t="s">
        <v>49</v>
      </c>
      <c r="I250" s="42" t="s">
        <v>49</v>
      </c>
      <c r="J250" s="56" t="s">
        <v>49</v>
      </c>
      <c r="K250" s="42" t="s">
        <v>49</v>
      </c>
      <c r="L250" s="56" t="s">
        <v>49</v>
      </c>
      <c r="M250" s="42" t="s">
        <v>49</v>
      </c>
      <c r="N250" s="57" t="s">
        <v>49</v>
      </c>
      <c r="O250" s="42" t="s">
        <v>49</v>
      </c>
      <c r="P250" s="57" t="s">
        <v>49</v>
      </c>
      <c r="Q250" s="42" t="s">
        <v>49</v>
      </c>
      <c r="R250" s="57" t="s">
        <v>49</v>
      </c>
      <c r="S250" s="42" t="s">
        <v>50</v>
      </c>
      <c r="T250" s="57" t="s">
        <v>60</v>
      </c>
      <c r="U250" s="42" t="s">
        <v>49</v>
      </c>
      <c r="V250" s="57" t="s">
        <v>49</v>
      </c>
      <c r="W250" s="42" t="s">
        <v>49</v>
      </c>
      <c r="X250" s="57" t="s">
        <v>49</v>
      </c>
      <c r="Y250" s="42" t="s">
        <v>49</v>
      </c>
      <c r="Z250" s="57" t="s">
        <v>49</v>
      </c>
      <c r="AA250" s="42" t="s">
        <v>49</v>
      </c>
      <c r="AB250" s="57" t="s">
        <v>49</v>
      </c>
      <c r="AC250" s="42" t="s">
        <v>49</v>
      </c>
      <c r="AD250" s="57" t="s">
        <v>49</v>
      </c>
      <c r="AE250" s="42" t="s">
        <v>49</v>
      </c>
      <c r="AF250" s="57" t="s">
        <v>49</v>
      </c>
      <c r="AG250" s="42" t="s">
        <v>49</v>
      </c>
      <c r="AH250" s="57" t="s">
        <v>49</v>
      </c>
      <c r="AI250" s="42" t="s">
        <v>49</v>
      </c>
      <c r="AJ250" s="57" t="s">
        <v>49</v>
      </c>
      <c r="AK250" s="42" t="s">
        <v>49</v>
      </c>
      <c r="AL250" s="57" t="s">
        <v>49</v>
      </c>
      <c r="AM250" s="42" t="s">
        <v>49</v>
      </c>
      <c r="AN250" s="57" t="s">
        <v>49</v>
      </c>
      <c r="AO250" s="42" t="s">
        <v>49</v>
      </c>
      <c r="AP250" s="57" t="s">
        <v>49</v>
      </c>
      <c r="AQ250" s="42" t="s">
        <v>49</v>
      </c>
      <c r="AR250" s="57" t="s">
        <v>49</v>
      </c>
      <c r="AS250" s="42" t="s">
        <v>49</v>
      </c>
      <c r="AT250" s="57" t="s">
        <v>49</v>
      </c>
      <c r="AU250" s="42" t="s">
        <v>55</v>
      </c>
      <c r="AV250" s="57" t="s">
        <v>60</v>
      </c>
      <c r="AW250" s="42" t="s">
        <v>49</v>
      </c>
      <c r="AX250" s="57" t="s">
        <v>49</v>
      </c>
      <c r="AY250" s="42" t="s">
        <v>49</v>
      </c>
      <c r="AZ250" s="57" t="s">
        <v>49</v>
      </c>
      <c r="BA250" s="42" t="s">
        <v>49</v>
      </c>
      <c r="BB250" s="57" t="s">
        <v>49</v>
      </c>
      <c r="BC250" s="42" t="s">
        <v>49</v>
      </c>
      <c r="BD250" s="57" t="s">
        <v>49</v>
      </c>
      <c r="BE250" s="42" t="s">
        <v>57</v>
      </c>
      <c r="BF250" s="57" t="s">
        <v>60</v>
      </c>
      <c r="BG250" s="42" t="s">
        <v>49</v>
      </c>
      <c r="BH250" s="57" t="s">
        <v>49</v>
      </c>
      <c r="BI250" s="58"/>
    </row>
    <row r="251" spans="2:61" ht="33" customHeight="1" x14ac:dyDescent="0.2">
      <c r="B251" s="53" t="s">
        <v>527</v>
      </c>
      <c r="C251" s="54" t="s">
        <v>528</v>
      </c>
      <c r="D251" s="55" t="s">
        <v>48</v>
      </c>
      <c r="E251" s="42" t="s">
        <v>49</v>
      </c>
      <c r="F251" s="56" t="s">
        <v>49</v>
      </c>
      <c r="G251" s="42" t="s">
        <v>49</v>
      </c>
      <c r="H251" s="56" t="s">
        <v>49</v>
      </c>
      <c r="I251" s="42" t="s">
        <v>49</v>
      </c>
      <c r="J251" s="56" t="s">
        <v>49</v>
      </c>
      <c r="K251" s="42" t="s">
        <v>49</v>
      </c>
      <c r="L251" s="56" t="s">
        <v>49</v>
      </c>
      <c r="M251" s="42" t="s">
        <v>49</v>
      </c>
      <c r="N251" s="57" t="s">
        <v>49</v>
      </c>
      <c r="O251" s="42" t="s">
        <v>49</v>
      </c>
      <c r="P251" s="57" t="s">
        <v>49</v>
      </c>
      <c r="Q251" s="42" t="s">
        <v>49</v>
      </c>
      <c r="R251" s="57" t="s">
        <v>49</v>
      </c>
      <c r="S251" s="42" t="s">
        <v>49</v>
      </c>
      <c r="T251" s="57" t="s">
        <v>49</v>
      </c>
      <c r="U251" s="42" t="s">
        <v>49</v>
      </c>
      <c r="V251" s="57" t="s">
        <v>49</v>
      </c>
      <c r="W251" s="42" t="s">
        <v>49</v>
      </c>
      <c r="X251" s="57" t="s">
        <v>49</v>
      </c>
      <c r="Y251" s="42" t="s">
        <v>49</v>
      </c>
      <c r="Z251" s="57" t="s">
        <v>49</v>
      </c>
      <c r="AA251" s="42" t="s">
        <v>49</v>
      </c>
      <c r="AB251" s="57" t="s">
        <v>49</v>
      </c>
      <c r="AC251" s="42" t="s">
        <v>49</v>
      </c>
      <c r="AD251" s="57" t="s">
        <v>49</v>
      </c>
      <c r="AE251" s="42" t="s">
        <v>49</v>
      </c>
      <c r="AF251" s="57" t="s">
        <v>49</v>
      </c>
      <c r="AG251" s="42" t="s">
        <v>49</v>
      </c>
      <c r="AH251" s="57" t="s">
        <v>49</v>
      </c>
      <c r="AI251" s="42" t="s">
        <v>49</v>
      </c>
      <c r="AJ251" s="57" t="s">
        <v>49</v>
      </c>
      <c r="AK251" s="42" t="s">
        <v>49</v>
      </c>
      <c r="AL251" s="57" t="s">
        <v>49</v>
      </c>
      <c r="AM251" s="42" t="s">
        <v>49</v>
      </c>
      <c r="AN251" s="57" t="s">
        <v>49</v>
      </c>
      <c r="AO251" s="42" t="s">
        <v>49</v>
      </c>
      <c r="AP251" s="57" t="s">
        <v>49</v>
      </c>
      <c r="AQ251" s="42" t="s">
        <v>49</v>
      </c>
      <c r="AR251" s="57" t="s">
        <v>49</v>
      </c>
      <c r="AS251" s="42" t="s">
        <v>49</v>
      </c>
      <c r="AT251" s="57" t="s">
        <v>49</v>
      </c>
      <c r="AU251" s="42" t="s">
        <v>50</v>
      </c>
      <c r="AV251" s="57" t="s">
        <v>60</v>
      </c>
      <c r="AW251" s="42" t="s">
        <v>49</v>
      </c>
      <c r="AX251" s="57" t="s">
        <v>49</v>
      </c>
      <c r="AY251" s="42" t="s">
        <v>49</v>
      </c>
      <c r="AZ251" s="57" t="s">
        <v>49</v>
      </c>
      <c r="BA251" s="42" t="s">
        <v>49</v>
      </c>
      <c r="BB251" s="57" t="s">
        <v>49</v>
      </c>
      <c r="BC251" s="42" t="s">
        <v>49</v>
      </c>
      <c r="BD251" s="57" t="s">
        <v>49</v>
      </c>
      <c r="BE251" s="42" t="s">
        <v>49</v>
      </c>
      <c r="BF251" s="57" t="s">
        <v>49</v>
      </c>
      <c r="BG251" s="42" t="s">
        <v>49</v>
      </c>
      <c r="BH251" s="57" t="s">
        <v>49</v>
      </c>
      <c r="BI251" s="58"/>
    </row>
    <row r="252" spans="2:61" ht="33" customHeight="1" x14ac:dyDescent="0.2">
      <c r="B252" s="53" t="s">
        <v>529</v>
      </c>
      <c r="C252" s="54" t="s">
        <v>530</v>
      </c>
      <c r="D252" s="55" t="s">
        <v>48</v>
      </c>
      <c r="E252" s="42" t="s">
        <v>49</v>
      </c>
      <c r="F252" s="56" t="s">
        <v>49</v>
      </c>
      <c r="G252" s="42" t="s">
        <v>57</v>
      </c>
      <c r="H252" s="56" t="s">
        <v>60</v>
      </c>
      <c r="I252" s="42" t="s">
        <v>49</v>
      </c>
      <c r="J252" s="56" t="s">
        <v>49</v>
      </c>
      <c r="K252" s="42" t="s">
        <v>49</v>
      </c>
      <c r="L252" s="56" t="s">
        <v>49</v>
      </c>
      <c r="M252" s="42" t="s">
        <v>55</v>
      </c>
      <c r="N252" s="57" t="s">
        <v>60</v>
      </c>
      <c r="O252" s="42" t="s">
        <v>49</v>
      </c>
      <c r="P252" s="57" t="s">
        <v>49</v>
      </c>
      <c r="Q252" s="42" t="s">
        <v>49</v>
      </c>
      <c r="R252" s="57" t="s">
        <v>49</v>
      </c>
      <c r="S252" s="42" t="s">
        <v>49</v>
      </c>
      <c r="T252" s="57" t="s">
        <v>49</v>
      </c>
      <c r="U252" s="42" t="s">
        <v>49</v>
      </c>
      <c r="V252" s="57" t="s">
        <v>49</v>
      </c>
      <c r="W252" s="42" t="s">
        <v>49</v>
      </c>
      <c r="X252" s="57" t="s">
        <v>49</v>
      </c>
      <c r="Y252" s="42" t="s">
        <v>49</v>
      </c>
      <c r="Z252" s="57" t="s">
        <v>49</v>
      </c>
      <c r="AA252" s="42" t="s">
        <v>49</v>
      </c>
      <c r="AB252" s="57" t="s">
        <v>49</v>
      </c>
      <c r="AC252" s="42" t="s">
        <v>49</v>
      </c>
      <c r="AD252" s="57" t="s">
        <v>49</v>
      </c>
      <c r="AE252" s="42" t="s">
        <v>49</v>
      </c>
      <c r="AF252" s="57" t="s">
        <v>49</v>
      </c>
      <c r="AG252" s="42" t="s">
        <v>49</v>
      </c>
      <c r="AH252" s="57" t="s">
        <v>49</v>
      </c>
      <c r="AI252" s="42" t="s">
        <v>49</v>
      </c>
      <c r="AJ252" s="57" t="s">
        <v>49</v>
      </c>
      <c r="AK252" s="42" t="s">
        <v>49</v>
      </c>
      <c r="AL252" s="57" t="s">
        <v>49</v>
      </c>
      <c r="AM252" s="42" t="s">
        <v>49</v>
      </c>
      <c r="AN252" s="57" t="s">
        <v>49</v>
      </c>
      <c r="AO252" s="42" t="s">
        <v>49</v>
      </c>
      <c r="AP252" s="57" t="s">
        <v>49</v>
      </c>
      <c r="AQ252" s="42" t="s">
        <v>49</v>
      </c>
      <c r="AR252" s="57" t="s">
        <v>49</v>
      </c>
      <c r="AS252" s="42" t="s">
        <v>49</v>
      </c>
      <c r="AT252" s="57" t="s">
        <v>49</v>
      </c>
      <c r="AU252" s="42" t="s">
        <v>49</v>
      </c>
      <c r="AV252" s="57" t="s">
        <v>49</v>
      </c>
      <c r="AW252" s="42" t="s">
        <v>50</v>
      </c>
      <c r="AX252" s="57" t="s">
        <v>60</v>
      </c>
      <c r="AY252" s="42" t="s">
        <v>49</v>
      </c>
      <c r="AZ252" s="57" t="s">
        <v>49</v>
      </c>
      <c r="BA252" s="42" t="s">
        <v>49</v>
      </c>
      <c r="BB252" s="57" t="s">
        <v>49</v>
      </c>
      <c r="BC252" s="42" t="s">
        <v>49</v>
      </c>
      <c r="BD252" s="57" t="s">
        <v>49</v>
      </c>
      <c r="BE252" s="42" t="s">
        <v>49</v>
      </c>
      <c r="BF252" s="57" t="s">
        <v>49</v>
      </c>
      <c r="BG252" s="42" t="s">
        <v>49</v>
      </c>
      <c r="BH252" s="57" t="s">
        <v>49</v>
      </c>
      <c r="BI252" s="58"/>
    </row>
    <row r="253" spans="2:61" ht="33" customHeight="1" x14ac:dyDescent="0.2">
      <c r="B253" s="53" t="s">
        <v>531</v>
      </c>
      <c r="C253" s="54" t="s">
        <v>532</v>
      </c>
      <c r="D253" s="55" t="s">
        <v>54</v>
      </c>
      <c r="E253" s="42" t="s">
        <v>55</v>
      </c>
      <c r="F253" s="56" t="s">
        <v>56</v>
      </c>
      <c r="G253" s="42" t="s">
        <v>49</v>
      </c>
      <c r="H253" s="56" t="s">
        <v>49</v>
      </c>
      <c r="I253" s="42" t="s">
        <v>49</v>
      </c>
      <c r="J253" s="56" t="s">
        <v>49</v>
      </c>
      <c r="K253" s="42" t="s">
        <v>49</v>
      </c>
      <c r="L253" s="56" t="s">
        <v>49</v>
      </c>
      <c r="M253" s="42" t="s">
        <v>50</v>
      </c>
      <c r="N253" s="57" t="s">
        <v>51</v>
      </c>
      <c r="O253" s="42" t="s">
        <v>49</v>
      </c>
      <c r="P253" s="57" t="s">
        <v>49</v>
      </c>
      <c r="Q253" s="42" t="s">
        <v>49</v>
      </c>
      <c r="R253" s="57" t="s">
        <v>49</v>
      </c>
      <c r="S253" s="42" t="s">
        <v>49</v>
      </c>
      <c r="T253" s="57" t="s">
        <v>49</v>
      </c>
      <c r="U253" s="42" t="s">
        <v>49</v>
      </c>
      <c r="V253" s="57" t="s">
        <v>49</v>
      </c>
      <c r="W253" s="42" t="s">
        <v>49</v>
      </c>
      <c r="X253" s="57" t="s">
        <v>49</v>
      </c>
      <c r="Y253" s="42" t="s">
        <v>49</v>
      </c>
      <c r="Z253" s="57" t="s">
        <v>49</v>
      </c>
      <c r="AA253" s="42" t="s">
        <v>49</v>
      </c>
      <c r="AB253" s="57" t="s">
        <v>49</v>
      </c>
      <c r="AC253" s="42" t="s">
        <v>57</v>
      </c>
      <c r="AD253" s="57" t="s">
        <v>56</v>
      </c>
      <c r="AE253" s="42" t="s">
        <v>49</v>
      </c>
      <c r="AF253" s="57" t="s">
        <v>49</v>
      </c>
      <c r="AG253" s="42" t="s">
        <v>49</v>
      </c>
      <c r="AH253" s="57" t="s">
        <v>49</v>
      </c>
      <c r="AI253" s="42" t="s">
        <v>49</v>
      </c>
      <c r="AJ253" s="57" t="s">
        <v>49</v>
      </c>
      <c r="AK253" s="42" t="s">
        <v>49</v>
      </c>
      <c r="AL253" s="57" t="s">
        <v>49</v>
      </c>
      <c r="AM253" s="42" t="s">
        <v>49</v>
      </c>
      <c r="AN253" s="57" t="s">
        <v>49</v>
      </c>
      <c r="AO253" s="42" t="s">
        <v>49</v>
      </c>
      <c r="AP253" s="57" t="s">
        <v>49</v>
      </c>
      <c r="AQ253" s="42" t="s">
        <v>49</v>
      </c>
      <c r="AR253" s="57" t="s">
        <v>49</v>
      </c>
      <c r="AS253" s="42" t="s">
        <v>49</v>
      </c>
      <c r="AT253" s="57" t="s">
        <v>49</v>
      </c>
      <c r="AU253" s="42" t="s">
        <v>49</v>
      </c>
      <c r="AV253" s="57" t="s">
        <v>49</v>
      </c>
      <c r="AW253" s="42" t="s">
        <v>49</v>
      </c>
      <c r="AX253" s="57" t="s">
        <v>49</v>
      </c>
      <c r="AY253" s="42" t="s">
        <v>49</v>
      </c>
      <c r="AZ253" s="57" t="s">
        <v>49</v>
      </c>
      <c r="BA253" s="42" t="s">
        <v>49</v>
      </c>
      <c r="BB253" s="57" t="s">
        <v>49</v>
      </c>
      <c r="BC253" s="42" t="s">
        <v>49</v>
      </c>
      <c r="BD253" s="57" t="s">
        <v>49</v>
      </c>
      <c r="BE253" s="42" t="s">
        <v>49</v>
      </c>
      <c r="BF253" s="57" t="s">
        <v>49</v>
      </c>
      <c r="BG253" s="42" t="s">
        <v>49</v>
      </c>
      <c r="BH253" s="57" t="s">
        <v>49</v>
      </c>
      <c r="BI253" s="58"/>
    </row>
    <row r="254" spans="2:61" ht="33" customHeight="1" x14ac:dyDescent="0.2">
      <c r="B254" s="53" t="s">
        <v>533</v>
      </c>
      <c r="C254" s="54" t="s">
        <v>534</v>
      </c>
      <c r="D254" s="55" t="s">
        <v>48</v>
      </c>
      <c r="E254" s="42" t="s">
        <v>49</v>
      </c>
      <c r="F254" s="56" t="s">
        <v>49</v>
      </c>
      <c r="G254" s="42" t="s">
        <v>49</v>
      </c>
      <c r="H254" s="56" t="s">
        <v>49</v>
      </c>
      <c r="I254" s="42" t="s">
        <v>49</v>
      </c>
      <c r="J254" s="56" t="s">
        <v>49</v>
      </c>
      <c r="K254" s="42" t="s">
        <v>49</v>
      </c>
      <c r="L254" s="56" t="s">
        <v>49</v>
      </c>
      <c r="M254" s="42" t="s">
        <v>49</v>
      </c>
      <c r="N254" s="57" t="s">
        <v>49</v>
      </c>
      <c r="O254" s="42" t="s">
        <v>49</v>
      </c>
      <c r="P254" s="57" t="s">
        <v>49</v>
      </c>
      <c r="Q254" s="42" t="s">
        <v>49</v>
      </c>
      <c r="R254" s="57" t="s">
        <v>49</v>
      </c>
      <c r="S254" s="42" t="s">
        <v>55</v>
      </c>
      <c r="T254" s="57" t="s">
        <v>51</v>
      </c>
      <c r="U254" s="42" t="s">
        <v>49</v>
      </c>
      <c r="V254" s="57" t="s">
        <v>49</v>
      </c>
      <c r="W254" s="42" t="s">
        <v>49</v>
      </c>
      <c r="X254" s="57" t="s">
        <v>49</v>
      </c>
      <c r="Y254" s="42" t="s">
        <v>49</v>
      </c>
      <c r="Z254" s="57" t="s">
        <v>49</v>
      </c>
      <c r="AA254" s="42" t="s">
        <v>49</v>
      </c>
      <c r="AB254" s="57" t="s">
        <v>49</v>
      </c>
      <c r="AC254" s="42" t="s">
        <v>49</v>
      </c>
      <c r="AD254" s="57" t="s">
        <v>49</v>
      </c>
      <c r="AE254" s="42" t="s">
        <v>49</v>
      </c>
      <c r="AF254" s="57" t="s">
        <v>49</v>
      </c>
      <c r="AG254" s="42" t="s">
        <v>49</v>
      </c>
      <c r="AH254" s="57" t="s">
        <v>49</v>
      </c>
      <c r="AI254" s="42" t="s">
        <v>49</v>
      </c>
      <c r="AJ254" s="57" t="s">
        <v>49</v>
      </c>
      <c r="AK254" s="42" t="s">
        <v>49</v>
      </c>
      <c r="AL254" s="57" t="s">
        <v>49</v>
      </c>
      <c r="AM254" s="42" t="s">
        <v>49</v>
      </c>
      <c r="AN254" s="57" t="s">
        <v>49</v>
      </c>
      <c r="AO254" s="42" t="s">
        <v>49</v>
      </c>
      <c r="AP254" s="57" t="s">
        <v>49</v>
      </c>
      <c r="AQ254" s="42" t="s">
        <v>49</v>
      </c>
      <c r="AR254" s="57" t="s">
        <v>49</v>
      </c>
      <c r="AS254" s="42" t="s">
        <v>49</v>
      </c>
      <c r="AT254" s="57" t="s">
        <v>49</v>
      </c>
      <c r="AU254" s="42" t="s">
        <v>50</v>
      </c>
      <c r="AV254" s="57" t="s">
        <v>60</v>
      </c>
      <c r="AW254" s="42" t="s">
        <v>49</v>
      </c>
      <c r="AX254" s="57" t="s">
        <v>49</v>
      </c>
      <c r="AY254" s="42" t="s">
        <v>49</v>
      </c>
      <c r="AZ254" s="57" t="s">
        <v>49</v>
      </c>
      <c r="BA254" s="42" t="s">
        <v>49</v>
      </c>
      <c r="BB254" s="57" t="s">
        <v>49</v>
      </c>
      <c r="BC254" s="42" t="s">
        <v>49</v>
      </c>
      <c r="BD254" s="57" t="s">
        <v>49</v>
      </c>
      <c r="BE254" s="42" t="s">
        <v>49</v>
      </c>
      <c r="BF254" s="57" t="s">
        <v>49</v>
      </c>
      <c r="BG254" s="42" t="s">
        <v>49</v>
      </c>
      <c r="BH254" s="57" t="s">
        <v>49</v>
      </c>
      <c r="BI254" s="58"/>
    </row>
    <row r="255" spans="2:61" ht="33" customHeight="1" x14ac:dyDescent="0.2">
      <c r="B255" s="53" t="s">
        <v>535</v>
      </c>
      <c r="C255" s="54" t="s">
        <v>536</v>
      </c>
      <c r="D255" s="55" t="s">
        <v>48</v>
      </c>
      <c r="E255" s="42" t="s">
        <v>49</v>
      </c>
      <c r="F255" s="56" t="s">
        <v>49</v>
      </c>
      <c r="G255" s="42" t="s">
        <v>49</v>
      </c>
      <c r="H255" s="56" t="s">
        <v>49</v>
      </c>
      <c r="I255" s="42" t="s">
        <v>49</v>
      </c>
      <c r="J255" s="56" t="s">
        <v>49</v>
      </c>
      <c r="K255" s="42" t="s">
        <v>49</v>
      </c>
      <c r="L255" s="56" t="s">
        <v>49</v>
      </c>
      <c r="M255" s="42" t="s">
        <v>49</v>
      </c>
      <c r="N255" s="57" t="s">
        <v>49</v>
      </c>
      <c r="O255" s="42" t="s">
        <v>49</v>
      </c>
      <c r="P255" s="57" t="s">
        <v>49</v>
      </c>
      <c r="Q255" s="42" t="s">
        <v>49</v>
      </c>
      <c r="R255" s="57" t="s">
        <v>49</v>
      </c>
      <c r="S255" s="42" t="s">
        <v>57</v>
      </c>
      <c r="T255" s="57" t="s">
        <v>60</v>
      </c>
      <c r="U255" s="42" t="s">
        <v>49</v>
      </c>
      <c r="V255" s="57" t="s">
        <v>49</v>
      </c>
      <c r="W255" s="42" t="s">
        <v>49</v>
      </c>
      <c r="X255" s="57" t="s">
        <v>49</v>
      </c>
      <c r="Y255" s="42" t="s">
        <v>49</v>
      </c>
      <c r="Z255" s="57" t="s">
        <v>49</v>
      </c>
      <c r="AA255" s="42" t="s">
        <v>49</v>
      </c>
      <c r="AB255" s="57" t="s">
        <v>49</v>
      </c>
      <c r="AC255" s="42" t="s">
        <v>49</v>
      </c>
      <c r="AD255" s="57" t="s">
        <v>49</v>
      </c>
      <c r="AE255" s="42" t="s">
        <v>49</v>
      </c>
      <c r="AF255" s="57" t="s">
        <v>49</v>
      </c>
      <c r="AG255" s="42" t="s">
        <v>49</v>
      </c>
      <c r="AH255" s="57" t="s">
        <v>49</v>
      </c>
      <c r="AI255" s="42" t="s">
        <v>49</v>
      </c>
      <c r="AJ255" s="57" t="s">
        <v>49</v>
      </c>
      <c r="AK255" s="42" t="s">
        <v>49</v>
      </c>
      <c r="AL255" s="57" t="s">
        <v>49</v>
      </c>
      <c r="AM255" s="42" t="s">
        <v>49</v>
      </c>
      <c r="AN255" s="57" t="s">
        <v>49</v>
      </c>
      <c r="AO255" s="42" t="s">
        <v>49</v>
      </c>
      <c r="AP255" s="57" t="s">
        <v>49</v>
      </c>
      <c r="AQ255" s="42" t="s">
        <v>50</v>
      </c>
      <c r="AR255" s="57" t="s">
        <v>60</v>
      </c>
      <c r="AS255" s="42" t="s">
        <v>49</v>
      </c>
      <c r="AT255" s="57" t="s">
        <v>49</v>
      </c>
      <c r="AU255" s="42" t="s">
        <v>49</v>
      </c>
      <c r="AV255" s="57" t="s">
        <v>49</v>
      </c>
      <c r="AW255" s="42" t="s">
        <v>49</v>
      </c>
      <c r="AX255" s="57" t="s">
        <v>49</v>
      </c>
      <c r="AY255" s="42" t="s">
        <v>49</v>
      </c>
      <c r="AZ255" s="57" t="s">
        <v>49</v>
      </c>
      <c r="BA255" s="42" t="s">
        <v>49</v>
      </c>
      <c r="BB255" s="57" t="s">
        <v>49</v>
      </c>
      <c r="BC255" s="42" t="s">
        <v>55</v>
      </c>
      <c r="BD255" s="57" t="s">
        <v>60</v>
      </c>
      <c r="BE255" s="42" t="s">
        <v>49</v>
      </c>
      <c r="BF255" s="57" t="s">
        <v>49</v>
      </c>
      <c r="BG255" s="42" t="s">
        <v>49</v>
      </c>
      <c r="BH255" s="57" t="s">
        <v>49</v>
      </c>
      <c r="BI255" s="58"/>
    </row>
    <row r="256" spans="2:61" ht="33" customHeight="1" x14ac:dyDescent="0.2">
      <c r="B256" s="53" t="s">
        <v>537</v>
      </c>
      <c r="C256" s="54" t="s">
        <v>538</v>
      </c>
      <c r="D256" s="55" t="s">
        <v>48</v>
      </c>
      <c r="E256" s="42" t="s">
        <v>57</v>
      </c>
      <c r="F256" s="56" t="s">
        <v>60</v>
      </c>
      <c r="G256" s="42" t="s">
        <v>49</v>
      </c>
      <c r="H256" s="56" t="s">
        <v>49</v>
      </c>
      <c r="I256" s="42" t="s">
        <v>49</v>
      </c>
      <c r="J256" s="56" t="s">
        <v>49</v>
      </c>
      <c r="K256" s="42" t="s">
        <v>49</v>
      </c>
      <c r="L256" s="56" t="s">
        <v>49</v>
      </c>
      <c r="M256" s="42" t="s">
        <v>49</v>
      </c>
      <c r="N256" s="57" t="s">
        <v>49</v>
      </c>
      <c r="O256" s="42" t="s">
        <v>49</v>
      </c>
      <c r="P256" s="57" t="s">
        <v>49</v>
      </c>
      <c r="Q256" s="42" t="s">
        <v>49</v>
      </c>
      <c r="R256" s="57" t="s">
        <v>49</v>
      </c>
      <c r="S256" s="42" t="s">
        <v>49</v>
      </c>
      <c r="T256" s="57" t="s">
        <v>49</v>
      </c>
      <c r="U256" s="42" t="s">
        <v>49</v>
      </c>
      <c r="V256" s="57" t="s">
        <v>49</v>
      </c>
      <c r="W256" s="42" t="s">
        <v>49</v>
      </c>
      <c r="X256" s="57" t="s">
        <v>49</v>
      </c>
      <c r="Y256" s="42" t="s">
        <v>49</v>
      </c>
      <c r="Z256" s="57" t="s">
        <v>49</v>
      </c>
      <c r="AA256" s="42" t="s">
        <v>49</v>
      </c>
      <c r="AB256" s="57" t="s">
        <v>49</v>
      </c>
      <c r="AC256" s="42" t="s">
        <v>49</v>
      </c>
      <c r="AD256" s="57" t="s">
        <v>49</v>
      </c>
      <c r="AE256" s="42" t="s">
        <v>49</v>
      </c>
      <c r="AF256" s="57" t="s">
        <v>49</v>
      </c>
      <c r="AG256" s="42" t="s">
        <v>49</v>
      </c>
      <c r="AH256" s="57" t="s">
        <v>49</v>
      </c>
      <c r="AI256" s="42" t="s">
        <v>49</v>
      </c>
      <c r="AJ256" s="57" t="s">
        <v>49</v>
      </c>
      <c r="AK256" s="42" t="s">
        <v>49</v>
      </c>
      <c r="AL256" s="57" t="s">
        <v>49</v>
      </c>
      <c r="AM256" s="42" t="s">
        <v>49</v>
      </c>
      <c r="AN256" s="57" t="s">
        <v>49</v>
      </c>
      <c r="AO256" s="42" t="s">
        <v>49</v>
      </c>
      <c r="AP256" s="57" t="s">
        <v>49</v>
      </c>
      <c r="AQ256" s="42" t="s">
        <v>55</v>
      </c>
      <c r="AR256" s="57" t="s">
        <v>60</v>
      </c>
      <c r="AS256" s="42" t="s">
        <v>49</v>
      </c>
      <c r="AT256" s="57" t="s">
        <v>49</v>
      </c>
      <c r="AU256" s="42" t="s">
        <v>49</v>
      </c>
      <c r="AV256" s="57" t="s">
        <v>49</v>
      </c>
      <c r="AW256" s="42" t="s">
        <v>49</v>
      </c>
      <c r="AX256" s="57" t="s">
        <v>49</v>
      </c>
      <c r="AY256" s="42" t="s">
        <v>49</v>
      </c>
      <c r="AZ256" s="57" t="s">
        <v>49</v>
      </c>
      <c r="BA256" s="42" t="s">
        <v>49</v>
      </c>
      <c r="BB256" s="57" t="s">
        <v>49</v>
      </c>
      <c r="BC256" s="42" t="s">
        <v>50</v>
      </c>
      <c r="BD256" s="57" t="s">
        <v>60</v>
      </c>
      <c r="BE256" s="42" t="s">
        <v>49</v>
      </c>
      <c r="BF256" s="57" t="s">
        <v>49</v>
      </c>
      <c r="BG256" s="42" t="s">
        <v>49</v>
      </c>
      <c r="BH256" s="57" t="s">
        <v>49</v>
      </c>
      <c r="BI256" s="58"/>
    </row>
    <row r="257" spans="2:61" ht="33" customHeight="1" x14ac:dyDescent="0.2">
      <c r="B257" s="53" t="s">
        <v>539</v>
      </c>
      <c r="C257" s="54" t="s">
        <v>540</v>
      </c>
      <c r="D257" s="55" t="s">
        <v>54</v>
      </c>
      <c r="E257" s="42" t="s">
        <v>50</v>
      </c>
      <c r="F257" s="56" t="s">
        <v>51</v>
      </c>
      <c r="G257" s="42" t="s">
        <v>49</v>
      </c>
      <c r="H257" s="56" t="s">
        <v>49</v>
      </c>
      <c r="I257" s="42" t="s">
        <v>49</v>
      </c>
      <c r="J257" s="56" t="s">
        <v>49</v>
      </c>
      <c r="K257" s="42" t="s">
        <v>49</v>
      </c>
      <c r="L257" s="56" t="s">
        <v>49</v>
      </c>
      <c r="M257" s="42" t="s">
        <v>49</v>
      </c>
      <c r="N257" s="57" t="s">
        <v>49</v>
      </c>
      <c r="O257" s="42" t="s">
        <v>49</v>
      </c>
      <c r="P257" s="57" t="s">
        <v>49</v>
      </c>
      <c r="Q257" s="42" t="s">
        <v>49</v>
      </c>
      <c r="R257" s="57" t="s">
        <v>49</v>
      </c>
      <c r="S257" s="42" t="s">
        <v>49</v>
      </c>
      <c r="T257" s="57" t="s">
        <v>49</v>
      </c>
      <c r="U257" s="42" t="s">
        <v>49</v>
      </c>
      <c r="V257" s="57" t="s">
        <v>49</v>
      </c>
      <c r="W257" s="42" t="s">
        <v>49</v>
      </c>
      <c r="X257" s="57" t="s">
        <v>49</v>
      </c>
      <c r="Y257" s="42" t="s">
        <v>49</v>
      </c>
      <c r="Z257" s="57" t="s">
        <v>49</v>
      </c>
      <c r="AA257" s="42" t="s">
        <v>49</v>
      </c>
      <c r="AB257" s="57" t="s">
        <v>49</v>
      </c>
      <c r="AC257" s="42" t="s">
        <v>55</v>
      </c>
      <c r="AD257" s="57" t="s">
        <v>56</v>
      </c>
      <c r="AE257" s="42" t="s">
        <v>49</v>
      </c>
      <c r="AF257" s="57" t="s">
        <v>49</v>
      </c>
      <c r="AG257" s="42" t="s">
        <v>49</v>
      </c>
      <c r="AH257" s="57" t="s">
        <v>49</v>
      </c>
      <c r="AI257" s="42" t="s">
        <v>49</v>
      </c>
      <c r="AJ257" s="57" t="s">
        <v>49</v>
      </c>
      <c r="AK257" s="42" t="s">
        <v>49</v>
      </c>
      <c r="AL257" s="57" t="s">
        <v>49</v>
      </c>
      <c r="AM257" s="42" t="s">
        <v>49</v>
      </c>
      <c r="AN257" s="57" t="s">
        <v>49</v>
      </c>
      <c r="AO257" s="42" t="s">
        <v>49</v>
      </c>
      <c r="AP257" s="57" t="s">
        <v>49</v>
      </c>
      <c r="AQ257" s="42" t="s">
        <v>49</v>
      </c>
      <c r="AR257" s="57" t="s">
        <v>49</v>
      </c>
      <c r="AS257" s="42" t="s">
        <v>49</v>
      </c>
      <c r="AT257" s="57" t="s">
        <v>49</v>
      </c>
      <c r="AU257" s="42" t="s">
        <v>49</v>
      </c>
      <c r="AV257" s="57" t="s">
        <v>49</v>
      </c>
      <c r="AW257" s="42" t="s">
        <v>49</v>
      </c>
      <c r="AX257" s="57" t="s">
        <v>49</v>
      </c>
      <c r="AY257" s="42" t="s">
        <v>49</v>
      </c>
      <c r="AZ257" s="57" t="s">
        <v>49</v>
      </c>
      <c r="BA257" s="42" t="s">
        <v>49</v>
      </c>
      <c r="BB257" s="57" t="s">
        <v>49</v>
      </c>
      <c r="BC257" s="42" t="s">
        <v>57</v>
      </c>
      <c r="BD257" s="57" t="s">
        <v>51</v>
      </c>
      <c r="BE257" s="42" t="s">
        <v>49</v>
      </c>
      <c r="BF257" s="57" t="s">
        <v>49</v>
      </c>
      <c r="BG257" s="42" t="s">
        <v>49</v>
      </c>
      <c r="BH257" s="57" t="s">
        <v>49</v>
      </c>
      <c r="BI257" s="58"/>
    </row>
    <row r="258" spans="2:61" ht="33" customHeight="1" x14ac:dyDescent="0.2">
      <c r="B258" s="53" t="s">
        <v>541</v>
      </c>
      <c r="C258" s="54" t="s">
        <v>542</v>
      </c>
      <c r="D258" s="55" t="s">
        <v>54</v>
      </c>
      <c r="E258" s="42" t="s">
        <v>55</v>
      </c>
      <c r="F258" s="56" t="s">
        <v>56</v>
      </c>
      <c r="G258" s="42" t="s">
        <v>49</v>
      </c>
      <c r="H258" s="56" t="s">
        <v>49</v>
      </c>
      <c r="I258" s="42" t="s">
        <v>49</v>
      </c>
      <c r="J258" s="56" t="s">
        <v>49</v>
      </c>
      <c r="K258" s="42" t="s">
        <v>49</v>
      </c>
      <c r="L258" s="56" t="s">
        <v>49</v>
      </c>
      <c r="M258" s="42" t="s">
        <v>49</v>
      </c>
      <c r="N258" s="57" t="s">
        <v>49</v>
      </c>
      <c r="O258" s="42" t="s">
        <v>50</v>
      </c>
      <c r="P258" s="57" t="s">
        <v>51</v>
      </c>
      <c r="Q258" s="42" t="s">
        <v>49</v>
      </c>
      <c r="R258" s="57" t="s">
        <v>49</v>
      </c>
      <c r="S258" s="42" t="s">
        <v>49</v>
      </c>
      <c r="T258" s="57" t="s">
        <v>49</v>
      </c>
      <c r="U258" s="42" t="s">
        <v>49</v>
      </c>
      <c r="V258" s="57" t="s">
        <v>49</v>
      </c>
      <c r="W258" s="42" t="s">
        <v>49</v>
      </c>
      <c r="X258" s="57" t="s">
        <v>49</v>
      </c>
      <c r="Y258" s="42" t="s">
        <v>49</v>
      </c>
      <c r="Z258" s="57" t="s">
        <v>49</v>
      </c>
      <c r="AA258" s="42" t="s">
        <v>49</v>
      </c>
      <c r="AB258" s="57" t="s">
        <v>49</v>
      </c>
      <c r="AC258" s="42" t="s">
        <v>57</v>
      </c>
      <c r="AD258" s="57" t="s">
        <v>56</v>
      </c>
      <c r="AE258" s="42" t="s">
        <v>49</v>
      </c>
      <c r="AF258" s="57" t="s">
        <v>49</v>
      </c>
      <c r="AG258" s="42" t="s">
        <v>49</v>
      </c>
      <c r="AH258" s="57" t="s">
        <v>49</v>
      </c>
      <c r="AI258" s="42" t="s">
        <v>49</v>
      </c>
      <c r="AJ258" s="57" t="s">
        <v>49</v>
      </c>
      <c r="AK258" s="42" t="s">
        <v>49</v>
      </c>
      <c r="AL258" s="57" t="s">
        <v>49</v>
      </c>
      <c r="AM258" s="42" t="s">
        <v>49</v>
      </c>
      <c r="AN258" s="57" t="s">
        <v>49</v>
      </c>
      <c r="AO258" s="42" t="s">
        <v>49</v>
      </c>
      <c r="AP258" s="57" t="s">
        <v>49</v>
      </c>
      <c r="AQ258" s="42" t="s">
        <v>49</v>
      </c>
      <c r="AR258" s="57" t="s">
        <v>49</v>
      </c>
      <c r="AS258" s="42" t="s">
        <v>49</v>
      </c>
      <c r="AT258" s="57" t="s">
        <v>49</v>
      </c>
      <c r="AU258" s="42" t="s">
        <v>49</v>
      </c>
      <c r="AV258" s="57" t="s">
        <v>49</v>
      </c>
      <c r="AW258" s="42" t="s">
        <v>49</v>
      </c>
      <c r="AX258" s="57" t="s">
        <v>49</v>
      </c>
      <c r="AY258" s="42" t="s">
        <v>49</v>
      </c>
      <c r="AZ258" s="57" t="s">
        <v>49</v>
      </c>
      <c r="BA258" s="42" t="s">
        <v>49</v>
      </c>
      <c r="BB258" s="57" t="s">
        <v>49</v>
      </c>
      <c r="BC258" s="42" t="s">
        <v>49</v>
      </c>
      <c r="BD258" s="57" t="s">
        <v>49</v>
      </c>
      <c r="BE258" s="42" t="s">
        <v>49</v>
      </c>
      <c r="BF258" s="57" t="s">
        <v>49</v>
      </c>
      <c r="BG258" s="42" t="s">
        <v>49</v>
      </c>
      <c r="BH258" s="57" t="s">
        <v>49</v>
      </c>
      <c r="BI258" s="58"/>
    </row>
    <row r="259" spans="2:61" ht="33" customHeight="1" x14ac:dyDescent="0.2">
      <c r="B259" s="53" t="s">
        <v>543</v>
      </c>
      <c r="C259" s="54" t="s">
        <v>544</v>
      </c>
      <c r="D259" s="55" t="s">
        <v>48</v>
      </c>
      <c r="E259" s="42" t="s">
        <v>49</v>
      </c>
      <c r="F259" s="56" t="s">
        <v>49</v>
      </c>
      <c r="G259" s="42" t="s">
        <v>49</v>
      </c>
      <c r="H259" s="56" t="s">
        <v>49</v>
      </c>
      <c r="I259" s="42" t="s">
        <v>49</v>
      </c>
      <c r="J259" s="56" t="s">
        <v>49</v>
      </c>
      <c r="K259" s="42" t="s">
        <v>49</v>
      </c>
      <c r="L259" s="56" t="s">
        <v>49</v>
      </c>
      <c r="M259" s="42" t="s">
        <v>49</v>
      </c>
      <c r="N259" s="57" t="s">
        <v>49</v>
      </c>
      <c r="O259" s="42" t="s">
        <v>49</v>
      </c>
      <c r="P259" s="57" t="s">
        <v>49</v>
      </c>
      <c r="Q259" s="42" t="s">
        <v>49</v>
      </c>
      <c r="R259" s="57" t="s">
        <v>49</v>
      </c>
      <c r="S259" s="42" t="s">
        <v>57</v>
      </c>
      <c r="T259" s="57" t="s">
        <v>60</v>
      </c>
      <c r="U259" s="42" t="s">
        <v>50</v>
      </c>
      <c r="V259" s="57" t="s">
        <v>60</v>
      </c>
      <c r="W259" s="42" t="s">
        <v>49</v>
      </c>
      <c r="X259" s="57" t="s">
        <v>49</v>
      </c>
      <c r="Y259" s="42" t="s">
        <v>49</v>
      </c>
      <c r="Z259" s="57" t="s">
        <v>49</v>
      </c>
      <c r="AA259" s="42" t="s">
        <v>49</v>
      </c>
      <c r="AB259" s="57" t="s">
        <v>49</v>
      </c>
      <c r="AC259" s="42" t="s">
        <v>49</v>
      </c>
      <c r="AD259" s="57" t="s">
        <v>49</v>
      </c>
      <c r="AE259" s="42" t="s">
        <v>49</v>
      </c>
      <c r="AF259" s="57" t="s">
        <v>49</v>
      </c>
      <c r="AG259" s="42" t="s">
        <v>49</v>
      </c>
      <c r="AH259" s="57" t="s">
        <v>49</v>
      </c>
      <c r="AI259" s="42" t="s">
        <v>49</v>
      </c>
      <c r="AJ259" s="57" t="s">
        <v>49</v>
      </c>
      <c r="AK259" s="42" t="s">
        <v>49</v>
      </c>
      <c r="AL259" s="57" t="s">
        <v>49</v>
      </c>
      <c r="AM259" s="42" t="s">
        <v>49</v>
      </c>
      <c r="AN259" s="57" t="s">
        <v>49</v>
      </c>
      <c r="AO259" s="42" t="s">
        <v>49</v>
      </c>
      <c r="AP259" s="57" t="s">
        <v>49</v>
      </c>
      <c r="AQ259" s="42" t="s">
        <v>55</v>
      </c>
      <c r="AR259" s="57" t="s">
        <v>60</v>
      </c>
      <c r="AS259" s="42" t="s">
        <v>49</v>
      </c>
      <c r="AT259" s="57" t="s">
        <v>49</v>
      </c>
      <c r="AU259" s="42" t="s">
        <v>49</v>
      </c>
      <c r="AV259" s="57" t="s">
        <v>49</v>
      </c>
      <c r="AW259" s="42" t="s">
        <v>49</v>
      </c>
      <c r="AX259" s="57" t="s">
        <v>49</v>
      </c>
      <c r="AY259" s="42" t="s">
        <v>49</v>
      </c>
      <c r="AZ259" s="57" t="s">
        <v>49</v>
      </c>
      <c r="BA259" s="42" t="s">
        <v>49</v>
      </c>
      <c r="BB259" s="57" t="s">
        <v>49</v>
      </c>
      <c r="BC259" s="42" t="s">
        <v>49</v>
      </c>
      <c r="BD259" s="57" t="s">
        <v>49</v>
      </c>
      <c r="BE259" s="42" t="s">
        <v>49</v>
      </c>
      <c r="BF259" s="57" t="s">
        <v>49</v>
      </c>
      <c r="BG259" s="42" t="s">
        <v>49</v>
      </c>
      <c r="BH259" s="57" t="s">
        <v>49</v>
      </c>
      <c r="BI259" s="58"/>
    </row>
    <row r="260" spans="2:61" ht="33" customHeight="1" x14ac:dyDescent="0.2">
      <c r="B260" s="53" t="s">
        <v>545</v>
      </c>
      <c r="C260" s="54" t="s">
        <v>546</v>
      </c>
      <c r="D260" s="55" t="s">
        <v>48</v>
      </c>
      <c r="E260" s="42" t="s">
        <v>55</v>
      </c>
      <c r="F260" s="56" t="s">
        <v>56</v>
      </c>
      <c r="G260" s="42" t="s">
        <v>49</v>
      </c>
      <c r="H260" s="56" t="s">
        <v>49</v>
      </c>
      <c r="I260" s="42" t="s">
        <v>49</v>
      </c>
      <c r="J260" s="56" t="s">
        <v>49</v>
      </c>
      <c r="K260" s="42" t="s">
        <v>49</v>
      </c>
      <c r="L260" s="56" t="s">
        <v>49</v>
      </c>
      <c r="M260" s="42" t="s">
        <v>49</v>
      </c>
      <c r="N260" s="57" t="s">
        <v>49</v>
      </c>
      <c r="O260" s="42" t="s">
        <v>49</v>
      </c>
      <c r="P260" s="57" t="s">
        <v>49</v>
      </c>
      <c r="Q260" s="42" t="s">
        <v>49</v>
      </c>
      <c r="R260" s="57" t="s">
        <v>49</v>
      </c>
      <c r="S260" s="42" t="s">
        <v>49</v>
      </c>
      <c r="T260" s="57" t="s">
        <v>49</v>
      </c>
      <c r="U260" s="42" t="s">
        <v>49</v>
      </c>
      <c r="V260" s="57" t="s">
        <v>49</v>
      </c>
      <c r="W260" s="42" t="s">
        <v>49</v>
      </c>
      <c r="X260" s="57" t="s">
        <v>49</v>
      </c>
      <c r="Y260" s="42" t="s">
        <v>49</v>
      </c>
      <c r="Z260" s="57" t="s">
        <v>49</v>
      </c>
      <c r="AA260" s="42" t="s">
        <v>49</v>
      </c>
      <c r="AB260" s="57" t="s">
        <v>49</v>
      </c>
      <c r="AC260" s="42" t="s">
        <v>50</v>
      </c>
      <c r="AD260" s="57" t="s">
        <v>60</v>
      </c>
      <c r="AE260" s="42" t="s">
        <v>49</v>
      </c>
      <c r="AF260" s="57" t="s">
        <v>49</v>
      </c>
      <c r="AG260" s="42" t="s">
        <v>49</v>
      </c>
      <c r="AH260" s="57" t="s">
        <v>49</v>
      </c>
      <c r="AI260" s="42" t="s">
        <v>49</v>
      </c>
      <c r="AJ260" s="57" t="s">
        <v>49</v>
      </c>
      <c r="AK260" s="42" t="s">
        <v>49</v>
      </c>
      <c r="AL260" s="57" t="s">
        <v>49</v>
      </c>
      <c r="AM260" s="42" t="s">
        <v>49</v>
      </c>
      <c r="AN260" s="57" t="s">
        <v>49</v>
      </c>
      <c r="AO260" s="42" t="s">
        <v>49</v>
      </c>
      <c r="AP260" s="57" t="s">
        <v>49</v>
      </c>
      <c r="AQ260" s="42" t="s">
        <v>49</v>
      </c>
      <c r="AR260" s="57" t="s">
        <v>49</v>
      </c>
      <c r="AS260" s="42" t="s">
        <v>49</v>
      </c>
      <c r="AT260" s="57" t="s">
        <v>49</v>
      </c>
      <c r="AU260" s="42" t="s">
        <v>49</v>
      </c>
      <c r="AV260" s="57" t="s">
        <v>49</v>
      </c>
      <c r="AW260" s="42" t="s">
        <v>49</v>
      </c>
      <c r="AX260" s="57" t="s">
        <v>49</v>
      </c>
      <c r="AY260" s="42" t="s">
        <v>49</v>
      </c>
      <c r="AZ260" s="57" t="s">
        <v>49</v>
      </c>
      <c r="BA260" s="42" t="s">
        <v>49</v>
      </c>
      <c r="BB260" s="57" t="s">
        <v>49</v>
      </c>
      <c r="BC260" s="42" t="s">
        <v>49</v>
      </c>
      <c r="BD260" s="57" t="s">
        <v>49</v>
      </c>
      <c r="BE260" s="42" t="s">
        <v>49</v>
      </c>
      <c r="BF260" s="57" t="s">
        <v>49</v>
      </c>
      <c r="BG260" s="42" t="s">
        <v>49</v>
      </c>
      <c r="BH260" s="57" t="s">
        <v>49</v>
      </c>
      <c r="BI260" s="58"/>
    </row>
    <row r="261" spans="2:61" ht="33" customHeight="1" x14ac:dyDescent="0.2">
      <c r="B261" s="53" t="s">
        <v>547</v>
      </c>
      <c r="C261" s="54" t="s">
        <v>548</v>
      </c>
      <c r="D261" s="55" t="s">
        <v>48</v>
      </c>
      <c r="E261" s="42" t="s">
        <v>50</v>
      </c>
      <c r="F261" s="56" t="s">
        <v>60</v>
      </c>
      <c r="G261" s="42" t="s">
        <v>68</v>
      </c>
      <c r="H261" s="56" t="s">
        <v>51</v>
      </c>
      <c r="I261" s="42" t="s">
        <v>49</v>
      </c>
      <c r="J261" s="56" t="s">
        <v>49</v>
      </c>
      <c r="K261" s="42" t="s">
        <v>49</v>
      </c>
      <c r="L261" s="56" t="s">
        <v>49</v>
      </c>
      <c r="M261" s="42" t="s">
        <v>57</v>
      </c>
      <c r="N261" s="57" t="s">
        <v>60</v>
      </c>
      <c r="O261" s="42" t="s">
        <v>49</v>
      </c>
      <c r="P261" s="57" t="s">
        <v>49</v>
      </c>
      <c r="Q261" s="42" t="s">
        <v>49</v>
      </c>
      <c r="R261" s="57" t="s">
        <v>49</v>
      </c>
      <c r="S261" s="42" t="s">
        <v>49</v>
      </c>
      <c r="T261" s="57" t="s">
        <v>49</v>
      </c>
      <c r="U261" s="42" t="s">
        <v>49</v>
      </c>
      <c r="V261" s="57" t="s">
        <v>49</v>
      </c>
      <c r="W261" s="42" t="s">
        <v>49</v>
      </c>
      <c r="X261" s="57" t="s">
        <v>49</v>
      </c>
      <c r="Y261" s="42" t="s">
        <v>49</v>
      </c>
      <c r="Z261" s="57" t="s">
        <v>49</v>
      </c>
      <c r="AA261" s="42" t="s">
        <v>49</v>
      </c>
      <c r="AB261" s="57" t="s">
        <v>49</v>
      </c>
      <c r="AC261" s="42" t="s">
        <v>55</v>
      </c>
      <c r="AD261" s="57" t="s">
        <v>60</v>
      </c>
      <c r="AE261" s="42" t="s">
        <v>49</v>
      </c>
      <c r="AF261" s="57" t="s">
        <v>49</v>
      </c>
      <c r="AG261" s="42" t="s">
        <v>49</v>
      </c>
      <c r="AH261" s="57" t="s">
        <v>49</v>
      </c>
      <c r="AI261" s="42" t="s">
        <v>49</v>
      </c>
      <c r="AJ261" s="57" t="s">
        <v>49</v>
      </c>
      <c r="AK261" s="42" t="s">
        <v>49</v>
      </c>
      <c r="AL261" s="57" t="s">
        <v>49</v>
      </c>
      <c r="AM261" s="42" t="s">
        <v>49</v>
      </c>
      <c r="AN261" s="57" t="s">
        <v>49</v>
      </c>
      <c r="AO261" s="42" t="s">
        <v>49</v>
      </c>
      <c r="AP261" s="57" t="s">
        <v>49</v>
      </c>
      <c r="AQ261" s="42" t="s">
        <v>49</v>
      </c>
      <c r="AR261" s="57" t="s">
        <v>49</v>
      </c>
      <c r="AS261" s="42" t="s">
        <v>49</v>
      </c>
      <c r="AT261" s="57" t="s">
        <v>49</v>
      </c>
      <c r="AU261" s="42" t="s">
        <v>49</v>
      </c>
      <c r="AV261" s="57" t="s">
        <v>49</v>
      </c>
      <c r="AW261" s="42" t="s">
        <v>65</v>
      </c>
      <c r="AX261" s="57" t="s">
        <v>60</v>
      </c>
      <c r="AY261" s="42" t="s">
        <v>49</v>
      </c>
      <c r="AZ261" s="57" t="s">
        <v>49</v>
      </c>
      <c r="BA261" s="42" t="s">
        <v>49</v>
      </c>
      <c r="BB261" s="57" t="s">
        <v>49</v>
      </c>
      <c r="BC261" s="42" t="s">
        <v>49</v>
      </c>
      <c r="BD261" s="57" t="s">
        <v>49</v>
      </c>
      <c r="BE261" s="42" t="s">
        <v>49</v>
      </c>
      <c r="BF261" s="57" t="s">
        <v>49</v>
      </c>
      <c r="BG261" s="42" t="s">
        <v>49</v>
      </c>
      <c r="BH261" s="57" t="s">
        <v>49</v>
      </c>
      <c r="BI261" s="58"/>
    </row>
    <row r="262" spans="2:61" ht="33" customHeight="1" x14ac:dyDescent="0.2">
      <c r="B262" s="53" t="s">
        <v>549</v>
      </c>
      <c r="C262" s="54" t="s">
        <v>550</v>
      </c>
      <c r="D262" s="55" t="s">
        <v>48</v>
      </c>
      <c r="E262" s="42" t="s">
        <v>49</v>
      </c>
      <c r="F262" s="56" t="s">
        <v>49</v>
      </c>
      <c r="G262" s="42" t="s">
        <v>49</v>
      </c>
      <c r="H262" s="56" t="s">
        <v>49</v>
      </c>
      <c r="I262" s="42" t="s">
        <v>49</v>
      </c>
      <c r="J262" s="56" t="s">
        <v>49</v>
      </c>
      <c r="K262" s="42" t="s">
        <v>49</v>
      </c>
      <c r="L262" s="56" t="s">
        <v>49</v>
      </c>
      <c r="M262" s="42" t="s">
        <v>50</v>
      </c>
      <c r="N262" s="57" t="s">
        <v>60</v>
      </c>
      <c r="O262" s="42" t="s">
        <v>49</v>
      </c>
      <c r="P262" s="57" t="s">
        <v>49</v>
      </c>
      <c r="Q262" s="42" t="s">
        <v>49</v>
      </c>
      <c r="R262" s="57" t="s">
        <v>49</v>
      </c>
      <c r="S262" s="42" t="s">
        <v>49</v>
      </c>
      <c r="T262" s="57" t="s">
        <v>49</v>
      </c>
      <c r="U262" s="42" t="s">
        <v>49</v>
      </c>
      <c r="V262" s="57" t="s">
        <v>49</v>
      </c>
      <c r="W262" s="42" t="s">
        <v>49</v>
      </c>
      <c r="X262" s="57" t="s">
        <v>49</v>
      </c>
      <c r="Y262" s="42" t="s">
        <v>49</v>
      </c>
      <c r="Z262" s="57" t="s">
        <v>49</v>
      </c>
      <c r="AA262" s="42" t="s">
        <v>49</v>
      </c>
      <c r="AB262" s="57" t="s">
        <v>49</v>
      </c>
      <c r="AC262" s="42" t="s">
        <v>49</v>
      </c>
      <c r="AD262" s="57" t="s">
        <v>49</v>
      </c>
      <c r="AE262" s="42" t="s">
        <v>49</v>
      </c>
      <c r="AF262" s="57" t="s">
        <v>49</v>
      </c>
      <c r="AG262" s="42" t="s">
        <v>49</v>
      </c>
      <c r="AH262" s="57" t="s">
        <v>49</v>
      </c>
      <c r="AI262" s="42" t="s">
        <v>49</v>
      </c>
      <c r="AJ262" s="57" t="s">
        <v>49</v>
      </c>
      <c r="AK262" s="42" t="s">
        <v>49</v>
      </c>
      <c r="AL262" s="57" t="s">
        <v>49</v>
      </c>
      <c r="AM262" s="42" t="s">
        <v>49</v>
      </c>
      <c r="AN262" s="57" t="s">
        <v>49</v>
      </c>
      <c r="AO262" s="42" t="s">
        <v>49</v>
      </c>
      <c r="AP262" s="57" t="s">
        <v>49</v>
      </c>
      <c r="AQ262" s="42" t="s">
        <v>55</v>
      </c>
      <c r="AR262" s="57" t="s">
        <v>51</v>
      </c>
      <c r="AS262" s="42" t="s">
        <v>49</v>
      </c>
      <c r="AT262" s="57" t="s">
        <v>49</v>
      </c>
      <c r="AU262" s="42" t="s">
        <v>49</v>
      </c>
      <c r="AV262" s="57" t="s">
        <v>49</v>
      </c>
      <c r="AW262" s="42" t="s">
        <v>57</v>
      </c>
      <c r="AX262" s="57" t="s">
        <v>51</v>
      </c>
      <c r="AY262" s="42" t="s">
        <v>49</v>
      </c>
      <c r="AZ262" s="57" t="s">
        <v>49</v>
      </c>
      <c r="BA262" s="42" t="s">
        <v>49</v>
      </c>
      <c r="BB262" s="57" t="s">
        <v>49</v>
      </c>
      <c r="BC262" s="42" t="s">
        <v>49</v>
      </c>
      <c r="BD262" s="57" t="s">
        <v>49</v>
      </c>
      <c r="BE262" s="42" t="s">
        <v>49</v>
      </c>
      <c r="BF262" s="57" t="s">
        <v>49</v>
      </c>
      <c r="BG262" s="42" t="s">
        <v>49</v>
      </c>
      <c r="BH262" s="57" t="s">
        <v>49</v>
      </c>
      <c r="BI262" s="58"/>
    </row>
    <row r="263" spans="2:61" ht="33" customHeight="1" x14ac:dyDescent="0.2">
      <c r="B263" s="53" t="s">
        <v>551</v>
      </c>
      <c r="C263" s="54" t="s">
        <v>552</v>
      </c>
      <c r="D263" s="55" t="s">
        <v>48</v>
      </c>
      <c r="E263" s="42" t="s">
        <v>49</v>
      </c>
      <c r="F263" s="56" t="s">
        <v>49</v>
      </c>
      <c r="G263" s="42" t="s">
        <v>49</v>
      </c>
      <c r="H263" s="56" t="s">
        <v>49</v>
      </c>
      <c r="I263" s="42" t="s">
        <v>49</v>
      </c>
      <c r="J263" s="56" t="s">
        <v>49</v>
      </c>
      <c r="K263" s="42" t="s">
        <v>49</v>
      </c>
      <c r="L263" s="56" t="s">
        <v>49</v>
      </c>
      <c r="M263" s="42" t="s">
        <v>49</v>
      </c>
      <c r="N263" s="57" t="s">
        <v>49</v>
      </c>
      <c r="O263" s="42" t="s">
        <v>49</v>
      </c>
      <c r="P263" s="57" t="s">
        <v>49</v>
      </c>
      <c r="Q263" s="42" t="s">
        <v>49</v>
      </c>
      <c r="R263" s="57" t="s">
        <v>49</v>
      </c>
      <c r="S263" s="42" t="s">
        <v>49</v>
      </c>
      <c r="T263" s="57" t="s">
        <v>49</v>
      </c>
      <c r="U263" s="42" t="s">
        <v>49</v>
      </c>
      <c r="V263" s="57" t="s">
        <v>49</v>
      </c>
      <c r="W263" s="42" t="s">
        <v>49</v>
      </c>
      <c r="X263" s="57" t="s">
        <v>49</v>
      </c>
      <c r="Y263" s="42" t="s">
        <v>49</v>
      </c>
      <c r="Z263" s="57" t="s">
        <v>49</v>
      </c>
      <c r="AA263" s="42" t="s">
        <v>49</v>
      </c>
      <c r="AB263" s="57" t="s">
        <v>49</v>
      </c>
      <c r="AC263" s="42" t="s">
        <v>49</v>
      </c>
      <c r="AD263" s="57" t="s">
        <v>49</v>
      </c>
      <c r="AE263" s="42" t="s">
        <v>49</v>
      </c>
      <c r="AF263" s="57" t="s">
        <v>49</v>
      </c>
      <c r="AG263" s="42" t="s">
        <v>49</v>
      </c>
      <c r="AH263" s="57" t="s">
        <v>49</v>
      </c>
      <c r="AI263" s="42" t="s">
        <v>49</v>
      </c>
      <c r="AJ263" s="57" t="s">
        <v>49</v>
      </c>
      <c r="AK263" s="42" t="s">
        <v>49</v>
      </c>
      <c r="AL263" s="57" t="s">
        <v>49</v>
      </c>
      <c r="AM263" s="42" t="s">
        <v>49</v>
      </c>
      <c r="AN263" s="57" t="s">
        <v>49</v>
      </c>
      <c r="AO263" s="42" t="s">
        <v>49</v>
      </c>
      <c r="AP263" s="57" t="s">
        <v>49</v>
      </c>
      <c r="AQ263" s="42" t="s">
        <v>55</v>
      </c>
      <c r="AR263" s="57" t="s">
        <v>60</v>
      </c>
      <c r="AS263" s="42" t="s">
        <v>49</v>
      </c>
      <c r="AT263" s="57" t="s">
        <v>49</v>
      </c>
      <c r="AU263" s="42" t="s">
        <v>49</v>
      </c>
      <c r="AV263" s="57" t="s">
        <v>49</v>
      </c>
      <c r="AW263" s="42" t="s">
        <v>49</v>
      </c>
      <c r="AX263" s="57" t="s">
        <v>49</v>
      </c>
      <c r="AY263" s="42" t="s">
        <v>49</v>
      </c>
      <c r="AZ263" s="57" t="s">
        <v>49</v>
      </c>
      <c r="BA263" s="42" t="s">
        <v>49</v>
      </c>
      <c r="BB263" s="57" t="s">
        <v>49</v>
      </c>
      <c r="BC263" s="42" t="s">
        <v>50</v>
      </c>
      <c r="BD263" s="57" t="s">
        <v>60</v>
      </c>
      <c r="BE263" s="42" t="s">
        <v>49</v>
      </c>
      <c r="BF263" s="57" t="s">
        <v>49</v>
      </c>
      <c r="BG263" s="42" t="s">
        <v>49</v>
      </c>
      <c r="BH263" s="57" t="s">
        <v>49</v>
      </c>
      <c r="BI263" s="58"/>
    </row>
    <row r="264" spans="2:61" ht="33" customHeight="1" x14ac:dyDescent="0.2">
      <c r="B264" s="53" t="s">
        <v>553</v>
      </c>
      <c r="C264" s="54" t="s">
        <v>554</v>
      </c>
      <c r="D264" s="55" t="s">
        <v>48</v>
      </c>
      <c r="E264" s="42" t="s">
        <v>49</v>
      </c>
      <c r="F264" s="56" t="s">
        <v>49</v>
      </c>
      <c r="G264" s="42" t="s">
        <v>49</v>
      </c>
      <c r="H264" s="56" t="s">
        <v>49</v>
      </c>
      <c r="I264" s="42" t="s">
        <v>49</v>
      </c>
      <c r="J264" s="56" t="s">
        <v>49</v>
      </c>
      <c r="K264" s="42" t="s">
        <v>49</v>
      </c>
      <c r="L264" s="56" t="s">
        <v>49</v>
      </c>
      <c r="M264" s="42" t="s">
        <v>49</v>
      </c>
      <c r="N264" s="57" t="s">
        <v>49</v>
      </c>
      <c r="O264" s="42" t="s">
        <v>49</v>
      </c>
      <c r="P264" s="57" t="s">
        <v>49</v>
      </c>
      <c r="Q264" s="42" t="s">
        <v>49</v>
      </c>
      <c r="R264" s="57" t="s">
        <v>49</v>
      </c>
      <c r="S264" s="42" t="s">
        <v>50</v>
      </c>
      <c r="T264" s="57" t="s">
        <v>60</v>
      </c>
      <c r="U264" s="42" t="s">
        <v>49</v>
      </c>
      <c r="V264" s="57" t="s">
        <v>49</v>
      </c>
      <c r="W264" s="42" t="s">
        <v>49</v>
      </c>
      <c r="X264" s="57" t="s">
        <v>49</v>
      </c>
      <c r="Y264" s="42" t="s">
        <v>49</v>
      </c>
      <c r="Z264" s="57" t="s">
        <v>49</v>
      </c>
      <c r="AA264" s="42" t="s">
        <v>49</v>
      </c>
      <c r="AB264" s="57" t="s">
        <v>49</v>
      </c>
      <c r="AC264" s="42" t="s">
        <v>49</v>
      </c>
      <c r="AD264" s="57" t="s">
        <v>49</v>
      </c>
      <c r="AE264" s="42" t="s">
        <v>49</v>
      </c>
      <c r="AF264" s="57" t="s">
        <v>49</v>
      </c>
      <c r="AG264" s="42" t="s">
        <v>49</v>
      </c>
      <c r="AH264" s="57" t="s">
        <v>49</v>
      </c>
      <c r="AI264" s="42" t="s">
        <v>49</v>
      </c>
      <c r="AJ264" s="57" t="s">
        <v>49</v>
      </c>
      <c r="AK264" s="42" t="s">
        <v>49</v>
      </c>
      <c r="AL264" s="57" t="s">
        <v>49</v>
      </c>
      <c r="AM264" s="42" t="s">
        <v>49</v>
      </c>
      <c r="AN264" s="57" t="s">
        <v>49</v>
      </c>
      <c r="AO264" s="42" t="s">
        <v>49</v>
      </c>
      <c r="AP264" s="57" t="s">
        <v>49</v>
      </c>
      <c r="AQ264" s="42" t="s">
        <v>49</v>
      </c>
      <c r="AR264" s="57" t="s">
        <v>49</v>
      </c>
      <c r="AS264" s="42" t="s">
        <v>49</v>
      </c>
      <c r="AT264" s="57" t="s">
        <v>49</v>
      </c>
      <c r="AU264" s="42" t="s">
        <v>55</v>
      </c>
      <c r="AV264" s="57" t="s">
        <v>60</v>
      </c>
      <c r="AW264" s="42" t="s">
        <v>49</v>
      </c>
      <c r="AX264" s="57" t="s">
        <v>49</v>
      </c>
      <c r="AY264" s="42" t="s">
        <v>49</v>
      </c>
      <c r="AZ264" s="57" t="s">
        <v>49</v>
      </c>
      <c r="BA264" s="42" t="s">
        <v>49</v>
      </c>
      <c r="BB264" s="57" t="s">
        <v>49</v>
      </c>
      <c r="BC264" s="42" t="s">
        <v>49</v>
      </c>
      <c r="BD264" s="57" t="s">
        <v>49</v>
      </c>
      <c r="BE264" s="42" t="s">
        <v>57</v>
      </c>
      <c r="BF264" s="57" t="s">
        <v>60</v>
      </c>
      <c r="BG264" s="42" t="s">
        <v>49</v>
      </c>
      <c r="BH264" s="57" t="s">
        <v>49</v>
      </c>
      <c r="BI264" s="58"/>
    </row>
    <row r="265" spans="2:61" ht="33" customHeight="1" x14ac:dyDescent="0.2">
      <c r="B265" s="53" t="s">
        <v>555</v>
      </c>
      <c r="C265" s="54" t="s">
        <v>556</v>
      </c>
      <c r="D265" s="55" t="s">
        <v>48</v>
      </c>
      <c r="E265" s="42" t="s">
        <v>57</v>
      </c>
      <c r="F265" s="56" t="s">
        <v>51</v>
      </c>
      <c r="G265" s="42" t="s">
        <v>49</v>
      </c>
      <c r="H265" s="56" t="s">
        <v>49</v>
      </c>
      <c r="I265" s="42" t="s">
        <v>49</v>
      </c>
      <c r="J265" s="56" t="s">
        <v>49</v>
      </c>
      <c r="K265" s="42" t="s">
        <v>49</v>
      </c>
      <c r="L265" s="56" t="s">
        <v>49</v>
      </c>
      <c r="M265" s="42" t="s">
        <v>50</v>
      </c>
      <c r="N265" s="57" t="s">
        <v>60</v>
      </c>
      <c r="O265" s="42" t="s">
        <v>49</v>
      </c>
      <c r="P265" s="57" t="s">
        <v>49</v>
      </c>
      <c r="Q265" s="42" t="s">
        <v>49</v>
      </c>
      <c r="R265" s="57" t="s">
        <v>49</v>
      </c>
      <c r="S265" s="42" t="s">
        <v>49</v>
      </c>
      <c r="T265" s="57" t="s">
        <v>49</v>
      </c>
      <c r="U265" s="42" t="s">
        <v>49</v>
      </c>
      <c r="V265" s="57" t="s">
        <v>49</v>
      </c>
      <c r="W265" s="42" t="s">
        <v>49</v>
      </c>
      <c r="X265" s="57" t="s">
        <v>49</v>
      </c>
      <c r="Y265" s="42" t="s">
        <v>49</v>
      </c>
      <c r="Z265" s="57" t="s">
        <v>49</v>
      </c>
      <c r="AA265" s="42" t="s">
        <v>49</v>
      </c>
      <c r="AB265" s="57" t="s">
        <v>49</v>
      </c>
      <c r="AC265" s="42" t="s">
        <v>49</v>
      </c>
      <c r="AD265" s="57" t="s">
        <v>49</v>
      </c>
      <c r="AE265" s="42" t="s">
        <v>49</v>
      </c>
      <c r="AF265" s="57" t="s">
        <v>49</v>
      </c>
      <c r="AG265" s="42" t="s">
        <v>49</v>
      </c>
      <c r="AH265" s="57" t="s">
        <v>49</v>
      </c>
      <c r="AI265" s="42" t="s">
        <v>49</v>
      </c>
      <c r="AJ265" s="57" t="s">
        <v>49</v>
      </c>
      <c r="AK265" s="42" t="s">
        <v>55</v>
      </c>
      <c r="AL265" s="57" t="s">
        <v>60</v>
      </c>
      <c r="AM265" s="42" t="s">
        <v>49</v>
      </c>
      <c r="AN265" s="57" t="s">
        <v>49</v>
      </c>
      <c r="AO265" s="42" t="s">
        <v>49</v>
      </c>
      <c r="AP265" s="57" t="s">
        <v>49</v>
      </c>
      <c r="AQ265" s="42" t="s">
        <v>49</v>
      </c>
      <c r="AR265" s="57" t="s">
        <v>49</v>
      </c>
      <c r="AS265" s="42" t="s">
        <v>49</v>
      </c>
      <c r="AT265" s="57" t="s">
        <v>49</v>
      </c>
      <c r="AU265" s="42" t="s">
        <v>49</v>
      </c>
      <c r="AV265" s="57" t="s">
        <v>49</v>
      </c>
      <c r="AW265" s="42" t="s">
        <v>49</v>
      </c>
      <c r="AX265" s="57" t="s">
        <v>49</v>
      </c>
      <c r="AY265" s="42" t="s">
        <v>49</v>
      </c>
      <c r="AZ265" s="57" t="s">
        <v>49</v>
      </c>
      <c r="BA265" s="42" t="s">
        <v>49</v>
      </c>
      <c r="BB265" s="57" t="s">
        <v>49</v>
      </c>
      <c r="BC265" s="42" t="s">
        <v>49</v>
      </c>
      <c r="BD265" s="57" t="s">
        <v>49</v>
      </c>
      <c r="BE265" s="42" t="s">
        <v>49</v>
      </c>
      <c r="BF265" s="57" t="s">
        <v>49</v>
      </c>
      <c r="BG265" s="42" t="s">
        <v>49</v>
      </c>
      <c r="BH265" s="57" t="s">
        <v>49</v>
      </c>
      <c r="BI265" s="58"/>
    </row>
    <row r="266" spans="2:61" ht="33" customHeight="1" x14ac:dyDescent="0.2">
      <c r="B266" s="53" t="s">
        <v>557</v>
      </c>
      <c r="C266" s="54" t="s">
        <v>558</v>
      </c>
      <c r="D266" s="55" t="s">
        <v>48</v>
      </c>
      <c r="E266" s="42" t="s">
        <v>49</v>
      </c>
      <c r="F266" s="56" t="s">
        <v>49</v>
      </c>
      <c r="G266" s="42" t="s">
        <v>49</v>
      </c>
      <c r="H266" s="56" t="s">
        <v>49</v>
      </c>
      <c r="I266" s="42" t="s">
        <v>49</v>
      </c>
      <c r="J266" s="56" t="s">
        <v>49</v>
      </c>
      <c r="K266" s="42" t="s">
        <v>49</v>
      </c>
      <c r="L266" s="56" t="s">
        <v>49</v>
      </c>
      <c r="M266" s="42" t="s">
        <v>49</v>
      </c>
      <c r="N266" s="57" t="s">
        <v>49</v>
      </c>
      <c r="O266" s="42" t="s">
        <v>49</v>
      </c>
      <c r="P266" s="57" t="s">
        <v>49</v>
      </c>
      <c r="Q266" s="42" t="s">
        <v>49</v>
      </c>
      <c r="R266" s="57" t="s">
        <v>49</v>
      </c>
      <c r="S266" s="42" t="s">
        <v>55</v>
      </c>
      <c r="T266" s="57" t="s">
        <v>51</v>
      </c>
      <c r="U266" s="42" t="s">
        <v>49</v>
      </c>
      <c r="V266" s="57" t="s">
        <v>49</v>
      </c>
      <c r="W266" s="42" t="s">
        <v>49</v>
      </c>
      <c r="X266" s="57" t="s">
        <v>49</v>
      </c>
      <c r="Y266" s="42" t="s">
        <v>49</v>
      </c>
      <c r="Z266" s="57" t="s">
        <v>49</v>
      </c>
      <c r="AA266" s="42" t="s">
        <v>49</v>
      </c>
      <c r="AB266" s="57" t="s">
        <v>49</v>
      </c>
      <c r="AC266" s="42" t="s">
        <v>49</v>
      </c>
      <c r="AD266" s="57" t="s">
        <v>49</v>
      </c>
      <c r="AE266" s="42" t="s">
        <v>49</v>
      </c>
      <c r="AF266" s="57" t="s">
        <v>49</v>
      </c>
      <c r="AG266" s="42" t="s">
        <v>49</v>
      </c>
      <c r="AH266" s="57" t="s">
        <v>49</v>
      </c>
      <c r="AI266" s="42" t="s">
        <v>49</v>
      </c>
      <c r="AJ266" s="57" t="s">
        <v>49</v>
      </c>
      <c r="AK266" s="42" t="s">
        <v>49</v>
      </c>
      <c r="AL266" s="57" t="s">
        <v>49</v>
      </c>
      <c r="AM266" s="42" t="s">
        <v>49</v>
      </c>
      <c r="AN266" s="57" t="s">
        <v>49</v>
      </c>
      <c r="AO266" s="42" t="s">
        <v>49</v>
      </c>
      <c r="AP266" s="57" t="s">
        <v>49</v>
      </c>
      <c r="AQ266" s="42" t="s">
        <v>57</v>
      </c>
      <c r="AR266" s="57" t="s">
        <v>51</v>
      </c>
      <c r="AS266" s="42" t="s">
        <v>49</v>
      </c>
      <c r="AT266" s="57" t="s">
        <v>49</v>
      </c>
      <c r="AU266" s="42" t="s">
        <v>50</v>
      </c>
      <c r="AV266" s="57" t="s">
        <v>51</v>
      </c>
      <c r="AW266" s="42" t="s">
        <v>49</v>
      </c>
      <c r="AX266" s="57" t="s">
        <v>49</v>
      </c>
      <c r="AY266" s="42" t="s">
        <v>49</v>
      </c>
      <c r="AZ266" s="57" t="s">
        <v>49</v>
      </c>
      <c r="BA266" s="42" t="s">
        <v>49</v>
      </c>
      <c r="BB266" s="57" t="s">
        <v>49</v>
      </c>
      <c r="BC266" s="42" t="s">
        <v>49</v>
      </c>
      <c r="BD266" s="57" t="s">
        <v>49</v>
      </c>
      <c r="BE266" s="42" t="s">
        <v>49</v>
      </c>
      <c r="BF266" s="57" t="s">
        <v>49</v>
      </c>
      <c r="BG266" s="42" t="s">
        <v>49</v>
      </c>
      <c r="BH266" s="57" t="s">
        <v>49</v>
      </c>
      <c r="BI266" s="58"/>
    </row>
    <row r="267" spans="2:61" ht="33" customHeight="1" x14ac:dyDescent="0.2">
      <c r="B267" s="53" t="s">
        <v>559</v>
      </c>
      <c r="C267" s="54" t="s">
        <v>560</v>
      </c>
      <c r="D267" s="55" t="s">
        <v>48</v>
      </c>
      <c r="E267" s="42" t="s">
        <v>49</v>
      </c>
      <c r="F267" s="56" t="s">
        <v>49</v>
      </c>
      <c r="G267" s="42" t="s">
        <v>49</v>
      </c>
      <c r="H267" s="56" t="s">
        <v>49</v>
      </c>
      <c r="I267" s="42" t="s">
        <v>49</v>
      </c>
      <c r="J267" s="56" t="s">
        <v>49</v>
      </c>
      <c r="K267" s="42" t="s">
        <v>49</v>
      </c>
      <c r="L267" s="56" t="s">
        <v>49</v>
      </c>
      <c r="M267" s="42" t="s">
        <v>49</v>
      </c>
      <c r="N267" s="57" t="s">
        <v>49</v>
      </c>
      <c r="O267" s="42" t="s">
        <v>49</v>
      </c>
      <c r="P267" s="57" t="s">
        <v>49</v>
      </c>
      <c r="Q267" s="42" t="s">
        <v>49</v>
      </c>
      <c r="R267" s="57" t="s">
        <v>49</v>
      </c>
      <c r="S267" s="42" t="s">
        <v>49</v>
      </c>
      <c r="T267" s="57" t="s">
        <v>49</v>
      </c>
      <c r="U267" s="42" t="s">
        <v>49</v>
      </c>
      <c r="V267" s="57" t="s">
        <v>49</v>
      </c>
      <c r="W267" s="42" t="s">
        <v>49</v>
      </c>
      <c r="X267" s="57" t="s">
        <v>49</v>
      </c>
      <c r="Y267" s="42" t="s">
        <v>49</v>
      </c>
      <c r="Z267" s="57" t="s">
        <v>49</v>
      </c>
      <c r="AA267" s="42" t="s">
        <v>49</v>
      </c>
      <c r="AB267" s="57" t="s">
        <v>49</v>
      </c>
      <c r="AC267" s="42" t="s">
        <v>49</v>
      </c>
      <c r="AD267" s="57" t="s">
        <v>49</v>
      </c>
      <c r="AE267" s="42" t="s">
        <v>49</v>
      </c>
      <c r="AF267" s="57" t="s">
        <v>49</v>
      </c>
      <c r="AG267" s="42" t="s">
        <v>49</v>
      </c>
      <c r="AH267" s="57" t="s">
        <v>49</v>
      </c>
      <c r="AI267" s="42" t="s">
        <v>49</v>
      </c>
      <c r="AJ267" s="57" t="s">
        <v>49</v>
      </c>
      <c r="AK267" s="42" t="s">
        <v>49</v>
      </c>
      <c r="AL267" s="57" t="s">
        <v>49</v>
      </c>
      <c r="AM267" s="42" t="s">
        <v>49</v>
      </c>
      <c r="AN267" s="57" t="s">
        <v>49</v>
      </c>
      <c r="AO267" s="42" t="s">
        <v>49</v>
      </c>
      <c r="AP267" s="57" t="s">
        <v>49</v>
      </c>
      <c r="AQ267" s="42" t="s">
        <v>49</v>
      </c>
      <c r="AR267" s="57" t="s">
        <v>49</v>
      </c>
      <c r="AS267" s="42" t="s">
        <v>49</v>
      </c>
      <c r="AT267" s="57" t="s">
        <v>49</v>
      </c>
      <c r="AU267" s="42" t="s">
        <v>49</v>
      </c>
      <c r="AV267" s="57" t="s">
        <v>49</v>
      </c>
      <c r="AW267" s="42" t="s">
        <v>49</v>
      </c>
      <c r="AX267" s="57" t="s">
        <v>49</v>
      </c>
      <c r="AY267" s="42" t="s">
        <v>49</v>
      </c>
      <c r="AZ267" s="57" t="s">
        <v>49</v>
      </c>
      <c r="BA267" s="42" t="s">
        <v>49</v>
      </c>
      <c r="BB267" s="57" t="s">
        <v>49</v>
      </c>
      <c r="BC267" s="42" t="s">
        <v>49</v>
      </c>
      <c r="BD267" s="57" t="s">
        <v>49</v>
      </c>
      <c r="BE267" s="42" t="s">
        <v>49</v>
      </c>
      <c r="BF267" s="57" t="s">
        <v>49</v>
      </c>
      <c r="BG267" s="42" t="s">
        <v>49</v>
      </c>
      <c r="BH267" s="57" t="s">
        <v>49</v>
      </c>
      <c r="BI267" s="58"/>
    </row>
    <row r="268" spans="2:61" ht="33" customHeight="1" x14ac:dyDescent="0.2">
      <c r="B268" s="53" t="s">
        <v>561</v>
      </c>
      <c r="C268" s="54" t="s">
        <v>562</v>
      </c>
      <c r="D268" s="55" t="s">
        <v>54</v>
      </c>
      <c r="E268" s="42" t="s">
        <v>50</v>
      </c>
      <c r="F268" s="56" t="s">
        <v>56</v>
      </c>
      <c r="G268" s="42" t="s">
        <v>49</v>
      </c>
      <c r="H268" s="56" t="s">
        <v>49</v>
      </c>
      <c r="I268" s="42" t="s">
        <v>49</v>
      </c>
      <c r="J268" s="56" t="s">
        <v>49</v>
      </c>
      <c r="K268" s="42" t="s">
        <v>49</v>
      </c>
      <c r="L268" s="56" t="s">
        <v>49</v>
      </c>
      <c r="M268" s="42" t="s">
        <v>55</v>
      </c>
      <c r="N268" s="57" t="s">
        <v>51</v>
      </c>
      <c r="O268" s="42" t="s">
        <v>49</v>
      </c>
      <c r="P268" s="57" t="s">
        <v>49</v>
      </c>
      <c r="Q268" s="42" t="s">
        <v>49</v>
      </c>
      <c r="R268" s="57" t="s">
        <v>49</v>
      </c>
      <c r="S268" s="42" t="s">
        <v>49</v>
      </c>
      <c r="T268" s="57" t="s">
        <v>49</v>
      </c>
      <c r="U268" s="42" t="s">
        <v>49</v>
      </c>
      <c r="V268" s="57" t="s">
        <v>49</v>
      </c>
      <c r="W268" s="42" t="s">
        <v>49</v>
      </c>
      <c r="X268" s="57" t="s">
        <v>49</v>
      </c>
      <c r="Y268" s="42" t="s">
        <v>49</v>
      </c>
      <c r="Z268" s="57" t="s">
        <v>49</v>
      </c>
      <c r="AA268" s="42" t="s">
        <v>49</v>
      </c>
      <c r="AB268" s="57" t="s">
        <v>49</v>
      </c>
      <c r="AC268" s="42" t="s">
        <v>57</v>
      </c>
      <c r="AD268" s="57" t="s">
        <v>56</v>
      </c>
      <c r="AE268" s="42" t="s">
        <v>49</v>
      </c>
      <c r="AF268" s="57" t="s">
        <v>49</v>
      </c>
      <c r="AG268" s="42" t="s">
        <v>49</v>
      </c>
      <c r="AH268" s="57" t="s">
        <v>49</v>
      </c>
      <c r="AI268" s="42" t="s">
        <v>49</v>
      </c>
      <c r="AJ268" s="57" t="s">
        <v>49</v>
      </c>
      <c r="AK268" s="42" t="s">
        <v>49</v>
      </c>
      <c r="AL268" s="57" t="s">
        <v>49</v>
      </c>
      <c r="AM268" s="42" t="s">
        <v>49</v>
      </c>
      <c r="AN268" s="57" t="s">
        <v>49</v>
      </c>
      <c r="AO268" s="42" t="s">
        <v>49</v>
      </c>
      <c r="AP268" s="57" t="s">
        <v>49</v>
      </c>
      <c r="AQ268" s="42" t="s">
        <v>49</v>
      </c>
      <c r="AR268" s="57" t="s">
        <v>49</v>
      </c>
      <c r="AS268" s="42" t="s">
        <v>49</v>
      </c>
      <c r="AT268" s="57" t="s">
        <v>49</v>
      </c>
      <c r="AU268" s="42" t="s">
        <v>49</v>
      </c>
      <c r="AV268" s="57" t="s">
        <v>49</v>
      </c>
      <c r="AW268" s="42" t="s">
        <v>49</v>
      </c>
      <c r="AX268" s="57" t="s">
        <v>49</v>
      </c>
      <c r="AY268" s="42" t="s">
        <v>49</v>
      </c>
      <c r="AZ268" s="57" t="s">
        <v>49</v>
      </c>
      <c r="BA268" s="42" t="s">
        <v>49</v>
      </c>
      <c r="BB268" s="57" t="s">
        <v>49</v>
      </c>
      <c r="BC268" s="42" t="s">
        <v>49</v>
      </c>
      <c r="BD268" s="57" t="s">
        <v>49</v>
      </c>
      <c r="BE268" s="42" t="s">
        <v>49</v>
      </c>
      <c r="BF268" s="57" t="s">
        <v>49</v>
      </c>
      <c r="BG268" s="42" t="s">
        <v>49</v>
      </c>
      <c r="BH268" s="57" t="s">
        <v>49</v>
      </c>
      <c r="BI268" s="58"/>
    </row>
    <row r="269" spans="2:61" ht="33" customHeight="1" x14ac:dyDescent="0.2">
      <c r="B269" s="53" t="s">
        <v>563</v>
      </c>
      <c r="C269" s="54" t="s">
        <v>564</v>
      </c>
      <c r="D269" s="55" t="s">
        <v>48</v>
      </c>
      <c r="E269" s="42" t="s">
        <v>49</v>
      </c>
      <c r="F269" s="56" t="s">
        <v>49</v>
      </c>
      <c r="G269" s="42" t="s">
        <v>49</v>
      </c>
      <c r="H269" s="56" t="s">
        <v>49</v>
      </c>
      <c r="I269" s="42" t="s">
        <v>49</v>
      </c>
      <c r="J269" s="56" t="s">
        <v>49</v>
      </c>
      <c r="K269" s="42" t="s">
        <v>49</v>
      </c>
      <c r="L269" s="56" t="s">
        <v>49</v>
      </c>
      <c r="M269" s="42" t="s">
        <v>49</v>
      </c>
      <c r="N269" s="57" t="s">
        <v>49</v>
      </c>
      <c r="O269" s="42" t="s">
        <v>49</v>
      </c>
      <c r="P269" s="57" t="s">
        <v>49</v>
      </c>
      <c r="Q269" s="42" t="s">
        <v>49</v>
      </c>
      <c r="R269" s="57" t="s">
        <v>49</v>
      </c>
      <c r="S269" s="42" t="s">
        <v>49</v>
      </c>
      <c r="T269" s="57" t="s">
        <v>49</v>
      </c>
      <c r="U269" s="42" t="s">
        <v>49</v>
      </c>
      <c r="V269" s="57" t="s">
        <v>49</v>
      </c>
      <c r="W269" s="42" t="s">
        <v>49</v>
      </c>
      <c r="X269" s="57" t="s">
        <v>49</v>
      </c>
      <c r="Y269" s="42" t="s">
        <v>49</v>
      </c>
      <c r="Z269" s="57" t="s">
        <v>49</v>
      </c>
      <c r="AA269" s="42" t="s">
        <v>49</v>
      </c>
      <c r="AB269" s="57" t="s">
        <v>49</v>
      </c>
      <c r="AC269" s="42" t="s">
        <v>49</v>
      </c>
      <c r="AD269" s="57" t="s">
        <v>49</v>
      </c>
      <c r="AE269" s="42" t="s">
        <v>49</v>
      </c>
      <c r="AF269" s="57" t="s">
        <v>49</v>
      </c>
      <c r="AG269" s="42" t="s">
        <v>49</v>
      </c>
      <c r="AH269" s="57" t="s">
        <v>49</v>
      </c>
      <c r="AI269" s="42" t="s">
        <v>49</v>
      </c>
      <c r="AJ269" s="57" t="s">
        <v>49</v>
      </c>
      <c r="AK269" s="42" t="s">
        <v>49</v>
      </c>
      <c r="AL269" s="57" t="s">
        <v>49</v>
      </c>
      <c r="AM269" s="42" t="s">
        <v>49</v>
      </c>
      <c r="AN269" s="57" t="s">
        <v>49</v>
      </c>
      <c r="AO269" s="42" t="s">
        <v>49</v>
      </c>
      <c r="AP269" s="57" t="s">
        <v>49</v>
      </c>
      <c r="AQ269" s="42" t="s">
        <v>49</v>
      </c>
      <c r="AR269" s="57" t="s">
        <v>49</v>
      </c>
      <c r="AS269" s="42" t="s">
        <v>49</v>
      </c>
      <c r="AT269" s="57" t="s">
        <v>49</v>
      </c>
      <c r="AU269" s="42" t="s">
        <v>49</v>
      </c>
      <c r="AV269" s="57" t="s">
        <v>49</v>
      </c>
      <c r="AW269" s="42" t="s">
        <v>49</v>
      </c>
      <c r="AX269" s="57" t="s">
        <v>49</v>
      </c>
      <c r="AY269" s="42" t="s">
        <v>50</v>
      </c>
      <c r="AZ269" s="57" t="s">
        <v>51</v>
      </c>
      <c r="BA269" s="42" t="s">
        <v>49</v>
      </c>
      <c r="BB269" s="57" t="s">
        <v>49</v>
      </c>
      <c r="BC269" s="42" t="s">
        <v>49</v>
      </c>
      <c r="BD269" s="57" t="s">
        <v>49</v>
      </c>
      <c r="BE269" s="42" t="s">
        <v>49</v>
      </c>
      <c r="BF269" s="57" t="s">
        <v>49</v>
      </c>
      <c r="BG269" s="42" t="s">
        <v>49</v>
      </c>
      <c r="BH269" s="57" t="s">
        <v>49</v>
      </c>
      <c r="BI269" s="58"/>
    </row>
    <row r="270" spans="2:61" ht="33" customHeight="1" x14ac:dyDescent="0.2">
      <c r="B270" s="53" t="s">
        <v>565</v>
      </c>
      <c r="C270" s="54" t="s">
        <v>566</v>
      </c>
      <c r="D270" s="55" t="s">
        <v>48</v>
      </c>
      <c r="E270" s="42" t="s">
        <v>49</v>
      </c>
      <c r="F270" s="56" t="s">
        <v>49</v>
      </c>
      <c r="G270" s="42" t="s">
        <v>49</v>
      </c>
      <c r="H270" s="56" t="s">
        <v>49</v>
      </c>
      <c r="I270" s="42" t="s">
        <v>49</v>
      </c>
      <c r="J270" s="56" t="s">
        <v>49</v>
      </c>
      <c r="K270" s="42" t="s">
        <v>49</v>
      </c>
      <c r="L270" s="56" t="s">
        <v>49</v>
      </c>
      <c r="M270" s="42" t="s">
        <v>49</v>
      </c>
      <c r="N270" s="57" t="s">
        <v>49</v>
      </c>
      <c r="O270" s="42" t="s">
        <v>49</v>
      </c>
      <c r="P270" s="57" t="s">
        <v>49</v>
      </c>
      <c r="Q270" s="42" t="s">
        <v>49</v>
      </c>
      <c r="R270" s="57" t="s">
        <v>49</v>
      </c>
      <c r="S270" s="42" t="s">
        <v>50</v>
      </c>
      <c r="T270" s="57" t="s">
        <v>60</v>
      </c>
      <c r="U270" s="42" t="s">
        <v>49</v>
      </c>
      <c r="V270" s="57" t="s">
        <v>49</v>
      </c>
      <c r="W270" s="42" t="s">
        <v>49</v>
      </c>
      <c r="X270" s="57" t="s">
        <v>49</v>
      </c>
      <c r="Y270" s="42" t="s">
        <v>49</v>
      </c>
      <c r="Z270" s="57" t="s">
        <v>49</v>
      </c>
      <c r="AA270" s="42" t="s">
        <v>49</v>
      </c>
      <c r="AB270" s="57" t="s">
        <v>49</v>
      </c>
      <c r="AC270" s="42" t="s">
        <v>49</v>
      </c>
      <c r="AD270" s="57" t="s">
        <v>49</v>
      </c>
      <c r="AE270" s="42" t="s">
        <v>49</v>
      </c>
      <c r="AF270" s="57" t="s">
        <v>49</v>
      </c>
      <c r="AG270" s="42" t="s">
        <v>49</v>
      </c>
      <c r="AH270" s="57" t="s">
        <v>49</v>
      </c>
      <c r="AI270" s="42" t="s">
        <v>49</v>
      </c>
      <c r="AJ270" s="57" t="s">
        <v>49</v>
      </c>
      <c r="AK270" s="42" t="s">
        <v>49</v>
      </c>
      <c r="AL270" s="57" t="s">
        <v>49</v>
      </c>
      <c r="AM270" s="42" t="s">
        <v>49</v>
      </c>
      <c r="AN270" s="57" t="s">
        <v>49</v>
      </c>
      <c r="AO270" s="42" t="s">
        <v>49</v>
      </c>
      <c r="AP270" s="57" t="s">
        <v>49</v>
      </c>
      <c r="AQ270" s="42" t="s">
        <v>57</v>
      </c>
      <c r="AR270" s="57" t="s">
        <v>60</v>
      </c>
      <c r="AS270" s="42" t="s">
        <v>49</v>
      </c>
      <c r="AT270" s="57" t="s">
        <v>49</v>
      </c>
      <c r="AU270" s="42" t="s">
        <v>55</v>
      </c>
      <c r="AV270" s="57" t="s">
        <v>60</v>
      </c>
      <c r="AW270" s="42" t="s">
        <v>49</v>
      </c>
      <c r="AX270" s="57" t="s">
        <v>49</v>
      </c>
      <c r="AY270" s="42" t="s">
        <v>49</v>
      </c>
      <c r="AZ270" s="57" t="s">
        <v>49</v>
      </c>
      <c r="BA270" s="42" t="s">
        <v>49</v>
      </c>
      <c r="BB270" s="57" t="s">
        <v>49</v>
      </c>
      <c r="BC270" s="42" t="s">
        <v>49</v>
      </c>
      <c r="BD270" s="57" t="s">
        <v>49</v>
      </c>
      <c r="BE270" s="42" t="s">
        <v>49</v>
      </c>
      <c r="BF270" s="57" t="s">
        <v>49</v>
      </c>
      <c r="BG270" s="42" t="s">
        <v>49</v>
      </c>
      <c r="BH270" s="57" t="s">
        <v>49</v>
      </c>
      <c r="BI270" s="58"/>
    </row>
    <row r="271" spans="2:61" ht="33" customHeight="1" x14ac:dyDescent="0.2">
      <c r="B271" s="53" t="s">
        <v>567</v>
      </c>
      <c r="C271" s="54" t="s">
        <v>568</v>
      </c>
      <c r="D271" s="55" t="s">
        <v>48</v>
      </c>
      <c r="E271" s="42" t="s">
        <v>49</v>
      </c>
      <c r="F271" s="56" t="s">
        <v>49</v>
      </c>
      <c r="G271" s="42" t="s">
        <v>49</v>
      </c>
      <c r="H271" s="56" t="s">
        <v>49</v>
      </c>
      <c r="I271" s="42" t="s">
        <v>49</v>
      </c>
      <c r="J271" s="56" t="s">
        <v>49</v>
      </c>
      <c r="K271" s="42" t="s">
        <v>49</v>
      </c>
      <c r="L271" s="56" t="s">
        <v>49</v>
      </c>
      <c r="M271" s="42" t="s">
        <v>49</v>
      </c>
      <c r="N271" s="57" t="s">
        <v>49</v>
      </c>
      <c r="O271" s="42" t="s">
        <v>49</v>
      </c>
      <c r="P271" s="57" t="s">
        <v>49</v>
      </c>
      <c r="Q271" s="42" t="s">
        <v>49</v>
      </c>
      <c r="R271" s="57" t="s">
        <v>49</v>
      </c>
      <c r="S271" s="42" t="s">
        <v>49</v>
      </c>
      <c r="T271" s="57" t="s">
        <v>49</v>
      </c>
      <c r="U271" s="42" t="s">
        <v>49</v>
      </c>
      <c r="V271" s="57" t="s">
        <v>49</v>
      </c>
      <c r="W271" s="42" t="s">
        <v>49</v>
      </c>
      <c r="X271" s="57" t="s">
        <v>49</v>
      </c>
      <c r="Y271" s="42" t="s">
        <v>49</v>
      </c>
      <c r="Z271" s="57" t="s">
        <v>49</v>
      </c>
      <c r="AA271" s="42" t="s">
        <v>49</v>
      </c>
      <c r="AB271" s="57" t="s">
        <v>49</v>
      </c>
      <c r="AC271" s="42" t="s">
        <v>49</v>
      </c>
      <c r="AD271" s="57" t="s">
        <v>49</v>
      </c>
      <c r="AE271" s="42" t="s">
        <v>49</v>
      </c>
      <c r="AF271" s="57" t="s">
        <v>49</v>
      </c>
      <c r="AG271" s="42" t="s">
        <v>49</v>
      </c>
      <c r="AH271" s="57" t="s">
        <v>49</v>
      </c>
      <c r="AI271" s="42" t="s">
        <v>49</v>
      </c>
      <c r="AJ271" s="57" t="s">
        <v>49</v>
      </c>
      <c r="AK271" s="42" t="s">
        <v>49</v>
      </c>
      <c r="AL271" s="57" t="s">
        <v>49</v>
      </c>
      <c r="AM271" s="42" t="s">
        <v>49</v>
      </c>
      <c r="AN271" s="57" t="s">
        <v>49</v>
      </c>
      <c r="AO271" s="42" t="s">
        <v>49</v>
      </c>
      <c r="AP271" s="57" t="s">
        <v>49</v>
      </c>
      <c r="AQ271" s="42" t="s">
        <v>50</v>
      </c>
      <c r="AR271" s="57" t="s">
        <v>60</v>
      </c>
      <c r="AS271" s="42" t="s">
        <v>49</v>
      </c>
      <c r="AT271" s="57" t="s">
        <v>49</v>
      </c>
      <c r="AU271" s="42" t="s">
        <v>49</v>
      </c>
      <c r="AV271" s="57" t="s">
        <v>49</v>
      </c>
      <c r="AW271" s="42" t="s">
        <v>49</v>
      </c>
      <c r="AX271" s="57" t="s">
        <v>49</v>
      </c>
      <c r="AY271" s="42" t="s">
        <v>49</v>
      </c>
      <c r="AZ271" s="57" t="s">
        <v>49</v>
      </c>
      <c r="BA271" s="42" t="s">
        <v>49</v>
      </c>
      <c r="BB271" s="57" t="s">
        <v>49</v>
      </c>
      <c r="BC271" s="42" t="s">
        <v>49</v>
      </c>
      <c r="BD271" s="57" t="s">
        <v>49</v>
      </c>
      <c r="BE271" s="42" t="s">
        <v>49</v>
      </c>
      <c r="BF271" s="57" t="s">
        <v>49</v>
      </c>
      <c r="BG271" s="42" t="s">
        <v>49</v>
      </c>
      <c r="BH271" s="57" t="s">
        <v>49</v>
      </c>
      <c r="BI271" s="58"/>
    </row>
    <row r="272" spans="2:61" ht="33" customHeight="1" x14ac:dyDescent="0.2">
      <c r="B272" s="53" t="s">
        <v>569</v>
      </c>
      <c r="C272" s="54" t="s">
        <v>570</v>
      </c>
      <c r="D272" s="55" t="s">
        <v>48</v>
      </c>
      <c r="E272" s="42" t="s">
        <v>50</v>
      </c>
      <c r="F272" s="56" t="s">
        <v>60</v>
      </c>
      <c r="G272" s="42" t="s">
        <v>55</v>
      </c>
      <c r="H272" s="56" t="s">
        <v>60</v>
      </c>
      <c r="I272" s="42" t="s">
        <v>49</v>
      </c>
      <c r="J272" s="56" t="s">
        <v>49</v>
      </c>
      <c r="K272" s="42" t="s">
        <v>49</v>
      </c>
      <c r="L272" s="56" t="s">
        <v>49</v>
      </c>
      <c r="M272" s="42" t="s">
        <v>68</v>
      </c>
      <c r="N272" s="57" t="s">
        <v>60</v>
      </c>
      <c r="O272" s="42" t="s">
        <v>49</v>
      </c>
      <c r="P272" s="57" t="s">
        <v>49</v>
      </c>
      <c r="Q272" s="42" t="s">
        <v>49</v>
      </c>
      <c r="R272" s="57" t="s">
        <v>49</v>
      </c>
      <c r="S272" s="42" t="s">
        <v>49</v>
      </c>
      <c r="T272" s="57" t="s">
        <v>49</v>
      </c>
      <c r="U272" s="42" t="s">
        <v>49</v>
      </c>
      <c r="V272" s="57" t="s">
        <v>49</v>
      </c>
      <c r="W272" s="42" t="s">
        <v>49</v>
      </c>
      <c r="X272" s="57" t="s">
        <v>49</v>
      </c>
      <c r="Y272" s="42" t="s">
        <v>49</v>
      </c>
      <c r="Z272" s="57" t="s">
        <v>49</v>
      </c>
      <c r="AA272" s="42" t="s">
        <v>49</v>
      </c>
      <c r="AB272" s="57" t="s">
        <v>49</v>
      </c>
      <c r="AC272" s="42" t="s">
        <v>49</v>
      </c>
      <c r="AD272" s="57" t="s">
        <v>49</v>
      </c>
      <c r="AE272" s="42" t="s">
        <v>49</v>
      </c>
      <c r="AF272" s="57" t="s">
        <v>49</v>
      </c>
      <c r="AG272" s="42" t="s">
        <v>49</v>
      </c>
      <c r="AH272" s="57" t="s">
        <v>49</v>
      </c>
      <c r="AI272" s="42" t="s">
        <v>49</v>
      </c>
      <c r="AJ272" s="57" t="s">
        <v>49</v>
      </c>
      <c r="AK272" s="42" t="s">
        <v>49</v>
      </c>
      <c r="AL272" s="57" t="s">
        <v>49</v>
      </c>
      <c r="AM272" s="42" t="s">
        <v>49</v>
      </c>
      <c r="AN272" s="57" t="s">
        <v>49</v>
      </c>
      <c r="AO272" s="42" t="s">
        <v>49</v>
      </c>
      <c r="AP272" s="57" t="s">
        <v>49</v>
      </c>
      <c r="AQ272" s="42" t="s">
        <v>49</v>
      </c>
      <c r="AR272" s="57" t="s">
        <v>49</v>
      </c>
      <c r="AS272" s="42" t="s">
        <v>49</v>
      </c>
      <c r="AT272" s="57" t="s">
        <v>49</v>
      </c>
      <c r="AU272" s="42" t="s">
        <v>49</v>
      </c>
      <c r="AV272" s="57" t="s">
        <v>49</v>
      </c>
      <c r="AW272" s="42" t="s">
        <v>49</v>
      </c>
      <c r="AX272" s="57" t="s">
        <v>49</v>
      </c>
      <c r="AY272" s="42" t="s">
        <v>49</v>
      </c>
      <c r="AZ272" s="57" t="s">
        <v>49</v>
      </c>
      <c r="BA272" s="42" t="s">
        <v>49</v>
      </c>
      <c r="BB272" s="57" t="s">
        <v>49</v>
      </c>
      <c r="BC272" s="42" t="s">
        <v>57</v>
      </c>
      <c r="BD272" s="57" t="s">
        <v>60</v>
      </c>
      <c r="BE272" s="42" t="s">
        <v>49</v>
      </c>
      <c r="BF272" s="57" t="s">
        <v>49</v>
      </c>
      <c r="BG272" s="42" t="s">
        <v>49</v>
      </c>
      <c r="BH272" s="57" t="s">
        <v>49</v>
      </c>
      <c r="BI272" s="58"/>
    </row>
    <row r="273" spans="2:61" ht="33" customHeight="1" x14ac:dyDescent="0.2">
      <c r="B273" s="53" t="s">
        <v>571</v>
      </c>
      <c r="C273" s="54" t="s">
        <v>572</v>
      </c>
      <c r="D273" s="55" t="s">
        <v>48</v>
      </c>
      <c r="E273" s="42" t="s">
        <v>57</v>
      </c>
      <c r="F273" s="56" t="s">
        <v>60</v>
      </c>
      <c r="G273" s="42" t="s">
        <v>49</v>
      </c>
      <c r="H273" s="56" t="s">
        <v>49</v>
      </c>
      <c r="I273" s="42" t="s">
        <v>49</v>
      </c>
      <c r="J273" s="56" t="s">
        <v>49</v>
      </c>
      <c r="K273" s="42" t="s">
        <v>49</v>
      </c>
      <c r="L273" s="56" t="s">
        <v>49</v>
      </c>
      <c r="M273" s="42" t="s">
        <v>49</v>
      </c>
      <c r="N273" s="57" t="s">
        <v>49</v>
      </c>
      <c r="O273" s="42" t="s">
        <v>49</v>
      </c>
      <c r="P273" s="57" t="s">
        <v>49</v>
      </c>
      <c r="Q273" s="42" t="s">
        <v>49</v>
      </c>
      <c r="R273" s="57" t="s">
        <v>49</v>
      </c>
      <c r="S273" s="42" t="s">
        <v>55</v>
      </c>
      <c r="T273" s="57" t="s">
        <v>60</v>
      </c>
      <c r="U273" s="42" t="s">
        <v>49</v>
      </c>
      <c r="V273" s="57" t="s">
        <v>49</v>
      </c>
      <c r="W273" s="42" t="s">
        <v>49</v>
      </c>
      <c r="X273" s="57" t="s">
        <v>49</v>
      </c>
      <c r="Y273" s="42" t="s">
        <v>49</v>
      </c>
      <c r="Z273" s="57" t="s">
        <v>49</v>
      </c>
      <c r="AA273" s="42" t="s">
        <v>49</v>
      </c>
      <c r="AB273" s="57" t="s">
        <v>49</v>
      </c>
      <c r="AC273" s="42" t="s">
        <v>49</v>
      </c>
      <c r="AD273" s="57" t="s">
        <v>49</v>
      </c>
      <c r="AE273" s="42" t="s">
        <v>49</v>
      </c>
      <c r="AF273" s="57" t="s">
        <v>49</v>
      </c>
      <c r="AG273" s="42" t="s">
        <v>49</v>
      </c>
      <c r="AH273" s="57" t="s">
        <v>49</v>
      </c>
      <c r="AI273" s="42" t="s">
        <v>49</v>
      </c>
      <c r="AJ273" s="57" t="s">
        <v>49</v>
      </c>
      <c r="AK273" s="42" t="s">
        <v>49</v>
      </c>
      <c r="AL273" s="57" t="s">
        <v>49</v>
      </c>
      <c r="AM273" s="42" t="s">
        <v>49</v>
      </c>
      <c r="AN273" s="57" t="s">
        <v>49</v>
      </c>
      <c r="AO273" s="42" t="s">
        <v>49</v>
      </c>
      <c r="AP273" s="57" t="s">
        <v>49</v>
      </c>
      <c r="AQ273" s="42" t="s">
        <v>49</v>
      </c>
      <c r="AR273" s="57" t="s">
        <v>49</v>
      </c>
      <c r="AS273" s="42" t="s">
        <v>49</v>
      </c>
      <c r="AT273" s="57" t="s">
        <v>49</v>
      </c>
      <c r="AU273" s="42" t="s">
        <v>50</v>
      </c>
      <c r="AV273" s="57" t="s">
        <v>60</v>
      </c>
      <c r="AW273" s="42" t="s">
        <v>49</v>
      </c>
      <c r="AX273" s="57" t="s">
        <v>49</v>
      </c>
      <c r="AY273" s="42" t="s">
        <v>49</v>
      </c>
      <c r="AZ273" s="57" t="s">
        <v>49</v>
      </c>
      <c r="BA273" s="42" t="s">
        <v>49</v>
      </c>
      <c r="BB273" s="57" t="s">
        <v>49</v>
      </c>
      <c r="BC273" s="42" t="s">
        <v>49</v>
      </c>
      <c r="BD273" s="57" t="s">
        <v>49</v>
      </c>
      <c r="BE273" s="42" t="s">
        <v>49</v>
      </c>
      <c r="BF273" s="57" t="s">
        <v>49</v>
      </c>
      <c r="BG273" s="42" t="s">
        <v>49</v>
      </c>
      <c r="BH273" s="57" t="s">
        <v>49</v>
      </c>
      <c r="BI273" s="58"/>
    </row>
    <row r="274" spans="2:61" ht="33" customHeight="1" x14ac:dyDescent="0.2">
      <c r="B274" s="53" t="s">
        <v>573</v>
      </c>
      <c r="C274" s="54" t="s">
        <v>574</v>
      </c>
      <c r="D274" s="55" t="s">
        <v>48</v>
      </c>
      <c r="E274" s="42" t="s">
        <v>49</v>
      </c>
      <c r="F274" s="56" t="s">
        <v>49</v>
      </c>
      <c r="G274" s="42" t="s">
        <v>49</v>
      </c>
      <c r="H274" s="56" t="s">
        <v>49</v>
      </c>
      <c r="I274" s="42" t="s">
        <v>49</v>
      </c>
      <c r="J274" s="56" t="s">
        <v>49</v>
      </c>
      <c r="K274" s="42" t="s">
        <v>49</v>
      </c>
      <c r="L274" s="56" t="s">
        <v>49</v>
      </c>
      <c r="M274" s="42" t="s">
        <v>49</v>
      </c>
      <c r="N274" s="57" t="s">
        <v>49</v>
      </c>
      <c r="O274" s="42" t="s">
        <v>49</v>
      </c>
      <c r="P274" s="57" t="s">
        <v>49</v>
      </c>
      <c r="Q274" s="42" t="s">
        <v>49</v>
      </c>
      <c r="R274" s="57" t="s">
        <v>49</v>
      </c>
      <c r="S274" s="42" t="s">
        <v>50</v>
      </c>
      <c r="T274" s="57" t="s">
        <v>60</v>
      </c>
      <c r="U274" s="42" t="s">
        <v>49</v>
      </c>
      <c r="V274" s="57" t="s">
        <v>49</v>
      </c>
      <c r="W274" s="42" t="s">
        <v>49</v>
      </c>
      <c r="X274" s="57" t="s">
        <v>49</v>
      </c>
      <c r="Y274" s="42" t="s">
        <v>49</v>
      </c>
      <c r="Z274" s="57" t="s">
        <v>49</v>
      </c>
      <c r="AA274" s="42" t="s">
        <v>49</v>
      </c>
      <c r="AB274" s="57" t="s">
        <v>49</v>
      </c>
      <c r="AC274" s="42" t="s">
        <v>49</v>
      </c>
      <c r="AD274" s="57" t="s">
        <v>49</v>
      </c>
      <c r="AE274" s="42" t="s">
        <v>49</v>
      </c>
      <c r="AF274" s="57" t="s">
        <v>49</v>
      </c>
      <c r="AG274" s="42" t="s">
        <v>49</v>
      </c>
      <c r="AH274" s="57" t="s">
        <v>49</v>
      </c>
      <c r="AI274" s="42" t="s">
        <v>49</v>
      </c>
      <c r="AJ274" s="57" t="s">
        <v>49</v>
      </c>
      <c r="AK274" s="42" t="s">
        <v>49</v>
      </c>
      <c r="AL274" s="57" t="s">
        <v>49</v>
      </c>
      <c r="AM274" s="42" t="s">
        <v>49</v>
      </c>
      <c r="AN274" s="57" t="s">
        <v>49</v>
      </c>
      <c r="AO274" s="42" t="s">
        <v>49</v>
      </c>
      <c r="AP274" s="57" t="s">
        <v>49</v>
      </c>
      <c r="AQ274" s="42" t="s">
        <v>49</v>
      </c>
      <c r="AR274" s="57" t="s">
        <v>49</v>
      </c>
      <c r="AS274" s="42" t="s">
        <v>49</v>
      </c>
      <c r="AT274" s="57" t="s">
        <v>49</v>
      </c>
      <c r="AU274" s="42" t="s">
        <v>55</v>
      </c>
      <c r="AV274" s="57" t="s">
        <v>60</v>
      </c>
      <c r="AW274" s="42" t="s">
        <v>49</v>
      </c>
      <c r="AX274" s="57" t="s">
        <v>49</v>
      </c>
      <c r="AY274" s="42" t="s">
        <v>49</v>
      </c>
      <c r="AZ274" s="57" t="s">
        <v>49</v>
      </c>
      <c r="BA274" s="42" t="s">
        <v>49</v>
      </c>
      <c r="BB274" s="57" t="s">
        <v>49</v>
      </c>
      <c r="BC274" s="42" t="s">
        <v>49</v>
      </c>
      <c r="BD274" s="57" t="s">
        <v>49</v>
      </c>
      <c r="BE274" s="42" t="s">
        <v>49</v>
      </c>
      <c r="BF274" s="57" t="s">
        <v>49</v>
      </c>
      <c r="BG274" s="42" t="s">
        <v>49</v>
      </c>
      <c r="BH274" s="57" t="s">
        <v>49</v>
      </c>
      <c r="BI274" s="58"/>
    </row>
    <row r="275" spans="2:61" ht="33" customHeight="1" x14ac:dyDescent="0.2">
      <c r="B275" s="53" t="s">
        <v>575</v>
      </c>
      <c r="C275" s="54" t="s">
        <v>576</v>
      </c>
      <c r="D275" s="55" t="s">
        <v>48</v>
      </c>
      <c r="E275" s="42" t="s">
        <v>65</v>
      </c>
      <c r="F275" s="56" t="s">
        <v>51</v>
      </c>
      <c r="G275" s="42" t="s">
        <v>49</v>
      </c>
      <c r="H275" s="56" t="s">
        <v>49</v>
      </c>
      <c r="I275" s="42" t="s">
        <v>49</v>
      </c>
      <c r="J275" s="56" t="s">
        <v>49</v>
      </c>
      <c r="K275" s="42" t="s">
        <v>49</v>
      </c>
      <c r="L275" s="56" t="s">
        <v>49</v>
      </c>
      <c r="M275" s="42" t="s">
        <v>49</v>
      </c>
      <c r="N275" s="57" t="s">
        <v>49</v>
      </c>
      <c r="O275" s="42" t="s">
        <v>49</v>
      </c>
      <c r="P275" s="57" t="s">
        <v>49</v>
      </c>
      <c r="Q275" s="42" t="s">
        <v>49</v>
      </c>
      <c r="R275" s="57" t="s">
        <v>49</v>
      </c>
      <c r="S275" s="42" t="s">
        <v>57</v>
      </c>
      <c r="T275" s="57" t="s">
        <v>60</v>
      </c>
      <c r="U275" s="42" t="s">
        <v>50</v>
      </c>
      <c r="V275" s="57" t="s">
        <v>60</v>
      </c>
      <c r="W275" s="42" t="s">
        <v>49</v>
      </c>
      <c r="X275" s="57" t="s">
        <v>49</v>
      </c>
      <c r="Y275" s="42" t="s">
        <v>49</v>
      </c>
      <c r="Z275" s="57" t="s">
        <v>49</v>
      </c>
      <c r="AA275" s="42" t="s">
        <v>49</v>
      </c>
      <c r="AB275" s="57" t="s">
        <v>49</v>
      </c>
      <c r="AC275" s="42" t="s">
        <v>49</v>
      </c>
      <c r="AD275" s="57" t="s">
        <v>49</v>
      </c>
      <c r="AE275" s="42" t="s">
        <v>49</v>
      </c>
      <c r="AF275" s="57" t="s">
        <v>49</v>
      </c>
      <c r="AG275" s="42" t="s">
        <v>49</v>
      </c>
      <c r="AH275" s="57" t="s">
        <v>49</v>
      </c>
      <c r="AI275" s="42" t="s">
        <v>49</v>
      </c>
      <c r="AJ275" s="57" t="s">
        <v>49</v>
      </c>
      <c r="AK275" s="42" t="s">
        <v>49</v>
      </c>
      <c r="AL275" s="57" t="s">
        <v>49</v>
      </c>
      <c r="AM275" s="42" t="s">
        <v>49</v>
      </c>
      <c r="AN275" s="57" t="s">
        <v>49</v>
      </c>
      <c r="AO275" s="42" t="s">
        <v>49</v>
      </c>
      <c r="AP275" s="57" t="s">
        <v>49</v>
      </c>
      <c r="AQ275" s="42" t="s">
        <v>49</v>
      </c>
      <c r="AR275" s="57" t="s">
        <v>49</v>
      </c>
      <c r="AS275" s="42" t="s">
        <v>49</v>
      </c>
      <c r="AT275" s="57" t="s">
        <v>49</v>
      </c>
      <c r="AU275" s="42" t="s">
        <v>49</v>
      </c>
      <c r="AV275" s="57" t="s">
        <v>49</v>
      </c>
      <c r="AW275" s="42" t="s">
        <v>49</v>
      </c>
      <c r="AX275" s="57" t="s">
        <v>49</v>
      </c>
      <c r="AY275" s="42" t="s">
        <v>49</v>
      </c>
      <c r="AZ275" s="57" t="s">
        <v>49</v>
      </c>
      <c r="BA275" s="42" t="s">
        <v>49</v>
      </c>
      <c r="BB275" s="57" t="s">
        <v>49</v>
      </c>
      <c r="BC275" s="42" t="s">
        <v>55</v>
      </c>
      <c r="BD275" s="57" t="s">
        <v>60</v>
      </c>
      <c r="BE275" s="42" t="s">
        <v>68</v>
      </c>
      <c r="BF275" s="57" t="s">
        <v>51</v>
      </c>
      <c r="BG275" s="42" t="s">
        <v>49</v>
      </c>
      <c r="BH275" s="57" t="s">
        <v>49</v>
      </c>
      <c r="BI275" s="58"/>
    </row>
    <row r="276" spans="2:61" ht="33" customHeight="1" x14ac:dyDescent="0.2">
      <c r="B276" s="53" t="s">
        <v>577</v>
      </c>
      <c r="C276" s="54" t="s">
        <v>578</v>
      </c>
      <c r="D276" s="55" t="s">
        <v>48</v>
      </c>
      <c r="E276" s="42" t="s">
        <v>49</v>
      </c>
      <c r="F276" s="56" t="s">
        <v>49</v>
      </c>
      <c r="G276" s="42" t="s">
        <v>49</v>
      </c>
      <c r="H276" s="56" t="s">
        <v>49</v>
      </c>
      <c r="I276" s="42" t="s">
        <v>49</v>
      </c>
      <c r="J276" s="56" t="s">
        <v>49</v>
      </c>
      <c r="K276" s="42" t="s">
        <v>49</v>
      </c>
      <c r="L276" s="56" t="s">
        <v>49</v>
      </c>
      <c r="M276" s="42" t="s">
        <v>49</v>
      </c>
      <c r="N276" s="57" t="s">
        <v>49</v>
      </c>
      <c r="O276" s="42" t="s">
        <v>49</v>
      </c>
      <c r="P276" s="57" t="s">
        <v>49</v>
      </c>
      <c r="Q276" s="42" t="s">
        <v>49</v>
      </c>
      <c r="R276" s="57" t="s">
        <v>49</v>
      </c>
      <c r="S276" s="42" t="s">
        <v>49</v>
      </c>
      <c r="T276" s="57" t="s">
        <v>49</v>
      </c>
      <c r="U276" s="42" t="s">
        <v>49</v>
      </c>
      <c r="V276" s="57" t="s">
        <v>49</v>
      </c>
      <c r="W276" s="42" t="s">
        <v>49</v>
      </c>
      <c r="X276" s="57" t="s">
        <v>49</v>
      </c>
      <c r="Y276" s="42" t="s">
        <v>49</v>
      </c>
      <c r="Z276" s="57" t="s">
        <v>49</v>
      </c>
      <c r="AA276" s="42" t="s">
        <v>49</v>
      </c>
      <c r="AB276" s="57" t="s">
        <v>49</v>
      </c>
      <c r="AC276" s="42" t="s">
        <v>49</v>
      </c>
      <c r="AD276" s="57" t="s">
        <v>49</v>
      </c>
      <c r="AE276" s="42" t="s">
        <v>49</v>
      </c>
      <c r="AF276" s="57" t="s">
        <v>49</v>
      </c>
      <c r="AG276" s="42" t="s">
        <v>49</v>
      </c>
      <c r="AH276" s="57" t="s">
        <v>49</v>
      </c>
      <c r="AI276" s="42" t="s">
        <v>49</v>
      </c>
      <c r="AJ276" s="57" t="s">
        <v>49</v>
      </c>
      <c r="AK276" s="42" t="s">
        <v>49</v>
      </c>
      <c r="AL276" s="57" t="s">
        <v>49</v>
      </c>
      <c r="AM276" s="42" t="s">
        <v>49</v>
      </c>
      <c r="AN276" s="57" t="s">
        <v>49</v>
      </c>
      <c r="AO276" s="42" t="s">
        <v>49</v>
      </c>
      <c r="AP276" s="57" t="s">
        <v>49</v>
      </c>
      <c r="AQ276" s="42" t="s">
        <v>49</v>
      </c>
      <c r="AR276" s="57" t="s">
        <v>49</v>
      </c>
      <c r="AS276" s="42" t="s">
        <v>49</v>
      </c>
      <c r="AT276" s="57" t="s">
        <v>49</v>
      </c>
      <c r="AU276" s="42" t="s">
        <v>49</v>
      </c>
      <c r="AV276" s="57" t="s">
        <v>49</v>
      </c>
      <c r="AW276" s="42" t="s">
        <v>49</v>
      </c>
      <c r="AX276" s="57" t="s">
        <v>49</v>
      </c>
      <c r="AY276" s="42" t="s">
        <v>49</v>
      </c>
      <c r="AZ276" s="57" t="s">
        <v>49</v>
      </c>
      <c r="BA276" s="42" t="s">
        <v>49</v>
      </c>
      <c r="BB276" s="57" t="s">
        <v>49</v>
      </c>
      <c r="BC276" s="42" t="s">
        <v>49</v>
      </c>
      <c r="BD276" s="57" t="s">
        <v>49</v>
      </c>
      <c r="BE276" s="42" t="s">
        <v>50</v>
      </c>
      <c r="BF276" s="57" t="s">
        <v>60</v>
      </c>
      <c r="BG276" s="42" t="s">
        <v>49</v>
      </c>
      <c r="BH276" s="57" t="s">
        <v>49</v>
      </c>
      <c r="BI276" s="58"/>
    </row>
    <row r="277" spans="2:61" ht="33" customHeight="1" x14ac:dyDescent="0.2">
      <c r="B277" s="53" t="s">
        <v>579</v>
      </c>
      <c r="C277" s="54" t="s">
        <v>580</v>
      </c>
      <c r="D277" s="55" t="s">
        <v>48</v>
      </c>
      <c r="E277" s="42" t="s">
        <v>57</v>
      </c>
      <c r="F277" s="56" t="s">
        <v>51</v>
      </c>
      <c r="G277" s="42" t="s">
        <v>49</v>
      </c>
      <c r="H277" s="56" t="s">
        <v>49</v>
      </c>
      <c r="I277" s="42" t="s">
        <v>49</v>
      </c>
      <c r="J277" s="56" t="s">
        <v>49</v>
      </c>
      <c r="K277" s="42" t="s">
        <v>49</v>
      </c>
      <c r="L277" s="56" t="s">
        <v>49</v>
      </c>
      <c r="M277" s="42" t="s">
        <v>50</v>
      </c>
      <c r="N277" s="57" t="s">
        <v>60</v>
      </c>
      <c r="O277" s="42" t="s">
        <v>49</v>
      </c>
      <c r="P277" s="57" t="s">
        <v>49</v>
      </c>
      <c r="Q277" s="42" t="s">
        <v>49</v>
      </c>
      <c r="R277" s="57" t="s">
        <v>49</v>
      </c>
      <c r="S277" s="42" t="s">
        <v>49</v>
      </c>
      <c r="T277" s="57" t="s">
        <v>49</v>
      </c>
      <c r="U277" s="42" t="s">
        <v>49</v>
      </c>
      <c r="V277" s="57" t="s">
        <v>49</v>
      </c>
      <c r="W277" s="42" t="s">
        <v>49</v>
      </c>
      <c r="X277" s="57" t="s">
        <v>49</v>
      </c>
      <c r="Y277" s="42" t="s">
        <v>49</v>
      </c>
      <c r="Z277" s="57" t="s">
        <v>49</v>
      </c>
      <c r="AA277" s="42" t="s">
        <v>49</v>
      </c>
      <c r="AB277" s="57" t="s">
        <v>49</v>
      </c>
      <c r="AC277" s="42" t="s">
        <v>49</v>
      </c>
      <c r="AD277" s="57" t="s">
        <v>49</v>
      </c>
      <c r="AE277" s="42" t="s">
        <v>49</v>
      </c>
      <c r="AF277" s="57" t="s">
        <v>49</v>
      </c>
      <c r="AG277" s="42" t="s">
        <v>49</v>
      </c>
      <c r="AH277" s="57" t="s">
        <v>49</v>
      </c>
      <c r="AI277" s="42" t="s">
        <v>49</v>
      </c>
      <c r="AJ277" s="57" t="s">
        <v>49</v>
      </c>
      <c r="AK277" s="42" t="s">
        <v>55</v>
      </c>
      <c r="AL277" s="57" t="s">
        <v>60</v>
      </c>
      <c r="AM277" s="42" t="s">
        <v>49</v>
      </c>
      <c r="AN277" s="57" t="s">
        <v>49</v>
      </c>
      <c r="AO277" s="42" t="s">
        <v>49</v>
      </c>
      <c r="AP277" s="57" t="s">
        <v>49</v>
      </c>
      <c r="AQ277" s="42" t="s">
        <v>49</v>
      </c>
      <c r="AR277" s="57" t="s">
        <v>49</v>
      </c>
      <c r="AS277" s="42" t="s">
        <v>49</v>
      </c>
      <c r="AT277" s="57" t="s">
        <v>49</v>
      </c>
      <c r="AU277" s="42" t="s">
        <v>49</v>
      </c>
      <c r="AV277" s="57" t="s">
        <v>49</v>
      </c>
      <c r="AW277" s="42" t="s">
        <v>49</v>
      </c>
      <c r="AX277" s="57" t="s">
        <v>49</v>
      </c>
      <c r="AY277" s="42" t="s">
        <v>49</v>
      </c>
      <c r="AZ277" s="57" t="s">
        <v>49</v>
      </c>
      <c r="BA277" s="42" t="s">
        <v>49</v>
      </c>
      <c r="BB277" s="57" t="s">
        <v>49</v>
      </c>
      <c r="BC277" s="42" t="s">
        <v>49</v>
      </c>
      <c r="BD277" s="57" t="s">
        <v>49</v>
      </c>
      <c r="BE277" s="42" t="s">
        <v>49</v>
      </c>
      <c r="BF277" s="57" t="s">
        <v>49</v>
      </c>
      <c r="BG277" s="42" t="s">
        <v>49</v>
      </c>
      <c r="BH277" s="57" t="s">
        <v>49</v>
      </c>
      <c r="BI277" s="58"/>
    </row>
    <row r="278" spans="2:61" ht="33" customHeight="1" x14ac:dyDescent="0.2">
      <c r="B278" s="53" t="s">
        <v>581</v>
      </c>
      <c r="C278" s="54" t="s">
        <v>582</v>
      </c>
      <c r="D278" s="55" t="s">
        <v>48</v>
      </c>
      <c r="E278" s="42" t="s">
        <v>55</v>
      </c>
      <c r="F278" s="56" t="s">
        <v>60</v>
      </c>
      <c r="G278" s="42" t="s">
        <v>50</v>
      </c>
      <c r="H278" s="56" t="s">
        <v>60</v>
      </c>
      <c r="I278" s="42" t="s">
        <v>49</v>
      </c>
      <c r="J278" s="56" t="s">
        <v>49</v>
      </c>
      <c r="K278" s="42" t="s">
        <v>49</v>
      </c>
      <c r="L278" s="56" t="s">
        <v>49</v>
      </c>
      <c r="M278" s="42" t="s">
        <v>49</v>
      </c>
      <c r="N278" s="57" t="s">
        <v>49</v>
      </c>
      <c r="O278" s="42" t="s">
        <v>49</v>
      </c>
      <c r="P278" s="57" t="s">
        <v>49</v>
      </c>
      <c r="Q278" s="42" t="s">
        <v>49</v>
      </c>
      <c r="R278" s="57" t="s">
        <v>49</v>
      </c>
      <c r="S278" s="42" t="s">
        <v>49</v>
      </c>
      <c r="T278" s="57" t="s">
        <v>49</v>
      </c>
      <c r="U278" s="42" t="s">
        <v>49</v>
      </c>
      <c r="V278" s="57" t="s">
        <v>49</v>
      </c>
      <c r="W278" s="42" t="s">
        <v>49</v>
      </c>
      <c r="X278" s="57" t="s">
        <v>49</v>
      </c>
      <c r="Y278" s="42" t="s">
        <v>49</v>
      </c>
      <c r="Z278" s="57" t="s">
        <v>49</v>
      </c>
      <c r="AA278" s="42" t="s">
        <v>49</v>
      </c>
      <c r="AB278" s="57" t="s">
        <v>49</v>
      </c>
      <c r="AC278" s="42" t="s">
        <v>49</v>
      </c>
      <c r="AD278" s="57" t="s">
        <v>49</v>
      </c>
      <c r="AE278" s="42" t="s">
        <v>49</v>
      </c>
      <c r="AF278" s="57" t="s">
        <v>49</v>
      </c>
      <c r="AG278" s="42" t="s">
        <v>49</v>
      </c>
      <c r="AH278" s="57" t="s">
        <v>49</v>
      </c>
      <c r="AI278" s="42" t="s">
        <v>49</v>
      </c>
      <c r="AJ278" s="57" t="s">
        <v>49</v>
      </c>
      <c r="AK278" s="42" t="s">
        <v>49</v>
      </c>
      <c r="AL278" s="57" t="s">
        <v>49</v>
      </c>
      <c r="AM278" s="42" t="s">
        <v>49</v>
      </c>
      <c r="AN278" s="57" t="s">
        <v>49</v>
      </c>
      <c r="AO278" s="42" t="s">
        <v>49</v>
      </c>
      <c r="AP278" s="57" t="s">
        <v>49</v>
      </c>
      <c r="AQ278" s="42" t="s">
        <v>49</v>
      </c>
      <c r="AR278" s="57" t="s">
        <v>49</v>
      </c>
      <c r="AS278" s="42" t="s">
        <v>49</v>
      </c>
      <c r="AT278" s="57" t="s">
        <v>49</v>
      </c>
      <c r="AU278" s="42" t="s">
        <v>49</v>
      </c>
      <c r="AV278" s="57" t="s">
        <v>49</v>
      </c>
      <c r="AW278" s="42" t="s">
        <v>49</v>
      </c>
      <c r="AX278" s="57" t="s">
        <v>49</v>
      </c>
      <c r="AY278" s="42" t="s">
        <v>49</v>
      </c>
      <c r="AZ278" s="57" t="s">
        <v>49</v>
      </c>
      <c r="BA278" s="42" t="s">
        <v>49</v>
      </c>
      <c r="BB278" s="57" t="s">
        <v>49</v>
      </c>
      <c r="BC278" s="42" t="s">
        <v>57</v>
      </c>
      <c r="BD278" s="57" t="s">
        <v>60</v>
      </c>
      <c r="BE278" s="42" t="s">
        <v>49</v>
      </c>
      <c r="BF278" s="57" t="s">
        <v>49</v>
      </c>
      <c r="BG278" s="42" t="s">
        <v>49</v>
      </c>
      <c r="BH278" s="57" t="s">
        <v>49</v>
      </c>
      <c r="BI278" s="58"/>
    </row>
    <row r="279" spans="2:61" ht="33" customHeight="1" x14ac:dyDescent="0.2">
      <c r="B279" s="53" t="s">
        <v>583</v>
      </c>
      <c r="C279" s="54" t="s">
        <v>584</v>
      </c>
      <c r="D279" s="55" t="s">
        <v>48</v>
      </c>
      <c r="E279" s="42" t="s">
        <v>68</v>
      </c>
      <c r="F279" s="56" t="s">
        <v>56</v>
      </c>
      <c r="G279" s="42" t="s">
        <v>55</v>
      </c>
      <c r="H279" s="56" t="s">
        <v>56</v>
      </c>
      <c r="I279" s="42" t="s">
        <v>49</v>
      </c>
      <c r="J279" s="56" t="s">
        <v>49</v>
      </c>
      <c r="K279" s="42" t="s">
        <v>49</v>
      </c>
      <c r="L279" s="56" t="s">
        <v>49</v>
      </c>
      <c r="M279" s="42" t="s">
        <v>49</v>
      </c>
      <c r="N279" s="57" t="s">
        <v>49</v>
      </c>
      <c r="O279" s="42" t="s">
        <v>49</v>
      </c>
      <c r="P279" s="57" t="s">
        <v>49</v>
      </c>
      <c r="Q279" s="42" t="s">
        <v>49</v>
      </c>
      <c r="R279" s="57" t="s">
        <v>49</v>
      </c>
      <c r="S279" s="42" t="s">
        <v>49</v>
      </c>
      <c r="T279" s="57" t="s">
        <v>49</v>
      </c>
      <c r="U279" s="42" t="s">
        <v>49</v>
      </c>
      <c r="V279" s="57" t="s">
        <v>49</v>
      </c>
      <c r="W279" s="42" t="s">
        <v>49</v>
      </c>
      <c r="X279" s="57" t="s">
        <v>49</v>
      </c>
      <c r="Y279" s="42" t="s">
        <v>49</v>
      </c>
      <c r="Z279" s="57" t="s">
        <v>49</v>
      </c>
      <c r="AA279" s="42" t="s">
        <v>49</v>
      </c>
      <c r="AB279" s="57" t="s">
        <v>49</v>
      </c>
      <c r="AC279" s="42" t="s">
        <v>49</v>
      </c>
      <c r="AD279" s="57" t="s">
        <v>49</v>
      </c>
      <c r="AE279" s="42" t="s">
        <v>49</v>
      </c>
      <c r="AF279" s="57" t="s">
        <v>49</v>
      </c>
      <c r="AG279" s="42" t="s">
        <v>49</v>
      </c>
      <c r="AH279" s="57" t="s">
        <v>49</v>
      </c>
      <c r="AI279" s="42" t="s">
        <v>49</v>
      </c>
      <c r="AJ279" s="57" t="s">
        <v>49</v>
      </c>
      <c r="AK279" s="42" t="s">
        <v>50</v>
      </c>
      <c r="AL279" s="57" t="s">
        <v>51</v>
      </c>
      <c r="AM279" s="42" t="s">
        <v>57</v>
      </c>
      <c r="AN279" s="57" t="s">
        <v>56</v>
      </c>
      <c r="AO279" s="42" t="s">
        <v>49</v>
      </c>
      <c r="AP279" s="57" t="s">
        <v>49</v>
      </c>
      <c r="AQ279" s="42" t="s">
        <v>49</v>
      </c>
      <c r="AR279" s="57" t="s">
        <v>49</v>
      </c>
      <c r="AS279" s="42" t="s">
        <v>49</v>
      </c>
      <c r="AT279" s="57" t="s">
        <v>49</v>
      </c>
      <c r="AU279" s="42" t="s">
        <v>49</v>
      </c>
      <c r="AV279" s="57" t="s">
        <v>49</v>
      </c>
      <c r="AW279" s="42" t="s">
        <v>49</v>
      </c>
      <c r="AX279" s="57" t="s">
        <v>49</v>
      </c>
      <c r="AY279" s="42" t="s">
        <v>49</v>
      </c>
      <c r="AZ279" s="57" t="s">
        <v>49</v>
      </c>
      <c r="BA279" s="42" t="s">
        <v>49</v>
      </c>
      <c r="BB279" s="57" t="s">
        <v>49</v>
      </c>
      <c r="BC279" s="42" t="s">
        <v>49</v>
      </c>
      <c r="BD279" s="57" t="s">
        <v>49</v>
      </c>
      <c r="BE279" s="42" t="s">
        <v>49</v>
      </c>
      <c r="BF279" s="57" t="s">
        <v>49</v>
      </c>
      <c r="BG279" s="42" t="s">
        <v>49</v>
      </c>
      <c r="BH279" s="57" t="s">
        <v>49</v>
      </c>
      <c r="BI279" s="58"/>
    </row>
    <row r="280" spans="2:61" ht="33" customHeight="1" x14ac:dyDescent="0.2">
      <c r="B280" s="53" t="s">
        <v>585</v>
      </c>
      <c r="C280" s="54" t="s">
        <v>586</v>
      </c>
      <c r="D280" s="55" t="s">
        <v>48</v>
      </c>
      <c r="E280" s="42" t="s">
        <v>49</v>
      </c>
      <c r="F280" s="56" t="s">
        <v>49</v>
      </c>
      <c r="G280" s="42" t="s">
        <v>49</v>
      </c>
      <c r="H280" s="56" t="s">
        <v>49</v>
      </c>
      <c r="I280" s="42" t="s">
        <v>49</v>
      </c>
      <c r="J280" s="56" t="s">
        <v>49</v>
      </c>
      <c r="K280" s="42" t="s">
        <v>49</v>
      </c>
      <c r="L280" s="56" t="s">
        <v>49</v>
      </c>
      <c r="M280" s="42" t="s">
        <v>50</v>
      </c>
      <c r="N280" s="57" t="s">
        <v>60</v>
      </c>
      <c r="O280" s="42" t="s">
        <v>49</v>
      </c>
      <c r="P280" s="57" t="s">
        <v>49</v>
      </c>
      <c r="Q280" s="42" t="s">
        <v>49</v>
      </c>
      <c r="R280" s="57" t="s">
        <v>49</v>
      </c>
      <c r="S280" s="42" t="s">
        <v>49</v>
      </c>
      <c r="T280" s="57" t="s">
        <v>49</v>
      </c>
      <c r="U280" s="42" t="s">
        <v>49</v>
      </c>
      <c r="V280" s="57" t="s">
        <v>49</v>
      </c>
      <c r="W280" s="42" t="s">
        <v>49</v>
      </c>
      <c r="X280" s="57" t="s">
        <v>49</v>
      </c>
      <c r="Y280" s="42" t="s">
        <v>49</v>
      </c>
      <c r="Z280" s="57" t="s">
        <v>49</v>
      </c>
      <c r="AA280" s="42" t="s">
        <v>49</v>
      </c>
      <c r="AB280" s="57" t="s">
        <v>49</v>
      </c>
      <c r="AC280" s="42" t="s">
        <v>49</v>
      </c>
      <c r="AD280" s="57" t="s">
        <v>49</v>
      </c>
      <c r="AE280" s="42" t="s">
        <v>49</v>
      </c>
      <c r="AF280" s="57" t="s">
        <v>49</v>
      </c>
      <c r="AG280" s="42" t="s">
        <v>49</v>
      </c>
      <c r="AH280" s="57" t="s">
        <v>49</v>
      </c>
      <c r="AI280" s="42" t="s">
        <v>49</v>
      </c>
      <c r="AJ280" s="57" t="s">
        <v>49</v>
      </c>
      <c r="AK280" s="42" t="s">
        <v>55</v>
      </c>
      <c r="AL280" s="57" t="s">
        <v>60</v>
      </c>
      <c r="AM280" s="42" t="s">
        <v>49</v>
      </c>
      <c r="AN280" s="57" t="s">
        <v>49</v>
      </c>
      <c r="AO280" s="42" t="s">
        <v>49</v>
      </c>
      <c r="AP280" s="57" t="s">
        <v>49</v>
      </c>
      <c r="AQ280" s="42" t="s">
        <v>49</v>
      </c>
      <c r="AR280" s="57" t="s">
        <v>49</v>
      </c>
      <c r="AS280" s="42" t="s">
        <v>49</v>
      </c>
      <c r="AT280" s="57" t="s">
        <v>49</v>
      </c>
      <c r="AU280" s="42" t="s">
        <v>49</v>
      </c>
      <c r="AV280" s="57" t="s">
        <v>49</v>
      </c>
      <c r="AW280" s="42" t="s">
        <v>49</v>
      </c>
      <c r="AX280" s="57" t="s">
        <v>49</v>
      </c>
      <c r="AY280" s="42" t="s">
        <v>49</v>
      </c>
      <c r="AZ280" s="57" t="s">
        <v>49</v>
      </c>
      <c r="BA280" s="42" t="s">
        <v>49</v>
      </c>
      <c r="BB280" s="57" t="s">
        <v>49</v>
      </c>
      <c r="BC280" s="42" t="s">
        <v>49</v>
      </c>
      <c r="BD280" s="57" t="s">
        <v>49</v>
      </c>
      <c r="BE280" s="42" t="s">
        <v>49</v>
      </c>
      <c r="BF280" s="57" t="s">
        <v>49</v>
      </c>
      <c r="BG280" s="42" t="s">
        <v>49</v>
      </c>
      <c r="BH280" s="57" t="s">
        <v>49</v>
      </c>
      <c r="BI280" s="58"/>
    </row>
    <row r="281" spans="2:61" ht="33" customHeight="1" x14ac:dyDescent="0.2">
      <c r="B281" s="53" t="s">
        <v>587</v>
      </c>
      <c r="C281" s="54" t="s">
        <v>588</v>
      </c>
      <c r="D281" s="55" t="s">
        <v>48</v>
      </c>
      <c r="E281" s="42" t="s">
        <v>57</v>
      </c>
      <c r="F281" s="56" t="s">
        <v>56</v>
      </c>
      <c r="G281" s="42" t="s">
        <v>49</v>
      </c>
      <c r="H281" s="56" t="s">
        <v>49</v>
      </c>
      <c r="I281" s="42" t="s">
        <v>49</v>
      </c>
      <c r="J281" s="56" t="s">
        <v>49</v>
      </c>
      <c r="K281" s="42" t="s">
        <v>49</v>
      </c>
      <c r="L281" s="56" t="s">
        <v>49</v>
      </c>
      <c r="M281" s="42" t="s">
        <v>50</v>
      </c>
      <c r="N281" s="57" t="s">
        <v>60</v>
      </c>
      <c r="O281" s="42" t="s">
        <v>49</v>
      </c>
      <c r="P281" s="57" t="s">
        <v>49</v>
      </c>
      <c r="Q281" s="42" t="s">
        <v>49</v>
      </c>
      <c r="R281" s="57" t="s">
        <v>49</v>
      </c>
      <c r="S281" s="42" t="s">
        <v>49</v>
      </c>
      <c r="T281" s="57" t="s">
        <v>49</v>
      </c>
      <c r="U281" s="42" t="s">
        <v>49</v>
      </c>
      <c r="V281" s="57" t="s">
        <v>49</v>
      </c>
      <c r="W281" s="42" t="s">
        <v>49</v>
      </c>
      <c r="X281" s="57" t="s">
        <v>49</v>
      </c>
      <c r="Y281" s="42" t="s">
        <v>49</v>
      </c>
      <c r="Z281" s="57" t="s">
        <v>49</v>
      </c>
      <c r="AA281" s="42" t="s">
        <v>49</v>
      </c>
      <c r="AB281" s="57" t="s">
        <v>49</v>
      </c>
      <c r="AC281" s="42" t="s">
        <v>68</v>
      </c>
      <c r="AD281" s="57" t="s">
        <v>51</v>
      </c>
      <c r="AE281" s="42" t="s">
        <v>49</v>
      </c>
      <c r="AF281" s="57" t="s">
        <v>49</v>
      </c>
      <c r="AG281" s="42" t="s">
        <v>49</v>
      </c>
      <c r="AH281" s="57" t="s">
        <v>49</v>
      </c>
      <c r="AI281" s="42" t="s">
        <v>49</v>
      </c>
      <c r="AJ281" s="57" t="s">
        <v>49</v>
      </c>
      <c r="AK281" s="42" t="s">
        <v>55</v>
      </c>
      <c r="AL281" s="57" t="s">
        <v>60</v>
      </c>
      <c r="AM281" s="42" t="s">
        <v>49</v>
      </c>
      <c r="AN281" s="57" t="s">
        <v>49</v>
      </c>
      <c r="AO281" s="42" t="s">
        <v>49</v>
      </c>
      <c r="AP281" s="57" t="s">
        <v>49</v>
      </c>
      <c r="AQ281" s="42" t="s">
        <v>49</v>
      </c>
      <c r="AR281" s="57" t="s">
        <v>49</v>
      </c>
      <c r="AS281" s="42" t="s">
        <v>49</v>
      </c>
      <c r="AT281" s="57" t="s">
        <v>49</v>
      </c>
      <c r="AU281" s="42" t="s">
        <v>49</v>
      </c>
      <c r="AV281" s="57" t="s">
        <v>49</v>
      </c>
      <c r="AW281" s="42" t="s">
        <v>49</v>
      </c>
      <c r="AX281" s="57" t="s">
        <v>49</v>
      </c>
      <c r="AY281" s="42" t="s">
        <v>49</v>
      </c>
      <c r="AZ281" s="57" t="s">
        <v>49</v>
      </c>
      <c r="BA281" s="42" t="s">
        <v>49</v>
      </c>
      <c r="BB281" s="57" t="s">
        <v>49</v>
      </c>
      <c r="BC281" s="42" t="s">
        <v>49</v>
      </c>
      <c r="BD281" s="57" t="s">
        <v>49</v>
      </c>
      <c r="BE281" s="42" t="s">
        <v>49</v>
      </c>
      <c r="BF281" s="57" t="s">
        <v>49</v>
      </c>
      <c r="BG281" s="42" t="s">
        <v>49</v>
      </c>
      <c r="BH281" s="57" t="s">
        <v>49</v>
      </c>
      <c r="BI281" s="58"/>
    </row>
    <row r="282" spans="2:61" ht="33" customHeight="1" x14ac:dyDescent="0.2">
      <c r="B282" s="53" t="s">
        <v>589</v>
      </c>
      <c r="C282" s="54" t="s">
        <v>590</v>
      </c>
      <c r="D282" s="55" t="s">
        <v>48</v>
      </c>
      <c r="E282" s="42" t="s">
        <v>57</v>
      </c>
      <c r="F282" s="56" t="s">
        <v>56</v>
      </c>
      <c r="G282" s="42" t="s">
        <v>49</v>
      </c>
      <c r="H282" s="56" t="s">
        <v>49</v>
      </c>
      <c r="I282" s="42" t="s">
        <v>49</v>
      </c>
      <c r="J282" s="56" t="s">
        <v>49</v>
      </c>
      <c r="K282" s="42" t="s">
        <v>49</v>
      </c>
      <c r="L282" s="56" t="s">
        <v>49</v>
      </c>
      <c r="M282" s="42" t="s">
        <v>55</v>
      </c>
      <c r="N282" s="57" t="s">
        <v>56</v>
      </c>
      <c r="O282" s="42" t="s">
        <v>49</v>
      </c>
      <c r="P282" s="57" t="s">
        <v>49</v>
      </c>
      <c r="Q282" s="42" t="s">
        <v>49</v>
      </c>
      <c r="R282" s="57" t="s">
        <v>49</v>
      </c>
      <c r="S282" s="42" t="s">
        <v>49</v>
      </c>
      <c r="T282" s="57" t="s">
        <v>49</v>
      </c>
      <c r="U282" s="42" t="s">
        <v>49</v>
      </c>
      <c r="V282" s="57" t="s">
        <v>49</v>
      </c>
      <c r="W282" s="42" t="s">
        <v>49</v>
      </c>
      <c r="X282" s="57" t="s">
        <v>49</v>
      </c>
      <c r="Y282" s="42" t="s">
        <v>49</v>
      </c>
      <c r="Z282" s="57" t="s">
        <v>49</v>
      </c>
      <c r="AA282" s="42" t="s">
        <v>49</v>
      </c>
      <c r="AB282" s="57" t="s">
        <v>49</v>
      </c>
      <c r="AC282" s="42" t="s">
        <v>65</v>
      </c>
      <c r="AD282" s="57" t="s">
        <v>56</v>
      </c>
      <c r="AE282" s="42" t="s">
        <v>49</v>
      </c>
      <c r="AF282" s="57" t="s">
        <v>49</v>
      </c>
      <c r="AG282" s="42" t="s">
        <v>49</v>
      </c>
      <c r="AH282" s="57" t="s">
        <v>49</v>
      </c>
      <c r="AI282" s="42" t="s">
        <v>49</v>
      </c>
      <c r="AJ282" s="57" t="s">
        <v>49</v>
      </c>
      <c r="AK282" s="42" t="s">
        <v>49</v>
      </c>
      <c r="AL282" s="57" t="s">
        <v>49</v>
      </c>
      <c r="AM282" s="42" t="s">
        <v>49</v>
      </c>
      <c r="AN282" s="57" t="s">
        <v>49</v>
      </c>
      <c r="AO282" s="42" t="s">
        <v>49</v>
      </c>
      <c r="AP282" s="57" t="s">
        <v>49</v>
      </c>
      <c r="AQ282" s="42" t="s">
        <v>49</v>
      </c>
      <c r="AR282" s="57" t="s">
        <v>49</v>
      </c>
      <c r="AS282" s="42" t="s">
        <v>49</v>
      </c>
      <c r="AT282" s="57" t="s">
        <v>49</v>
      </c>
      <c r="AU282" s="42" t="s">
        <v>49</v>
      </c>
      <c r="AV282" s="57" t="s">
        <v>49</v>
      </c>
      <c r="AW282" s="42" t="s">
        <v>50</v>
      </c>
      <c r="AX282" s="57" t="s">
        <v>51</v>
      </c>
      <c r="AY282" s="42" t="s">
        <v>49</v>
      </c>
      <c r="AZ282" s="57" t="s">
        <v>49</v>
      </c>
      <c r="BA282" s="42" t="s">
        <v>49</v>
      </c>
      <c r="BB282" s="57" t="s">
        <v>49</v>
      </c>
      <c r="BC282" s="42" t="s">
        <v>49</v>
      </c>
      <c r="BD282" s="57" t="s">
        <v>49</v>
      </c>
      <c r="BE282" s="42" t="s">
        <v>49</v>
      </c>
      <c r="BF282" s="57" t="s">
        <v>49</v>
      </c>
      <c r="BG282" s="42" t="s">
        <v>49</v>
      </c>
      <c r="BH282" s="57" t="s">
        <v>49</v>
      </c>
      <c r="BI282" s="58"/>
    </row>
    <row r="283" spans="2:61" ht="33" customHeight="1" x14ac:dyDescent="0.2">
      <c r="B283" s="53" t="s">
        <v>591</v>
      </c>
      <c r="C283" s="54" t="s">
        <v>592</v>
      </c>
      <c r="D283" s="55" t="s">
        <v>48</v>
      </c>
      <c r="E283" s="42" t="s">
        <v>49</v>
      </c>
      <c r="F283" s="56" t="s">
        <v>49</v>
      </c>
      <c r="G283" s="42" t="s">
        <v>49</v>
      </c>
      <c r="H283" s="56" t="s">
        <v>49</v>
      </c>
      <c r="I283" s="42" t="s">
        <v>49</v>
      </c>
      <c r="J283" s="56" t="s">
        <v>49</v>
      </c>
      <c r="K283" s="42" t="s">
        <v>49</v>
      </c>
      <c r="L283" s="56" t="s">
        <v>49</v>
      </c>
      <c r="M283" s="42" t="s">
        <v>49</v>
      </c>
      <c r="N283" s="57" t="s">
        <v>49</v>
      </c>
      <c r="O283" s="42" t="s">
        <v>49</v>
      </c>
      <c r="P283" s="57" t="s">
        <v>49</v>
      </c>
      <c r="Q283" s="42" t="s">
        <v>49</v>
      </c>
      <c r="R283" s="57" t="s">
        <v>49</v>
      </c>
      <c r="S283" s="42" t="s">
        <v>49</v>
      </c>
      <c r="T283" s="57" t="s">
        <v>49</v>
      </c>
      <c r="U283" s="42" t="s">
        <v>50</v>
      </c>
      <c r="V283" s="57" t="s">
        <v>60</v>
      </c>
      <c r="W283" s="42" t="s">
        <v>49</v>
      </c>
      <c r="X283" s="57" t="s">
        <v>49</v>
      </c>
      <c r="Y283" s="42" t="s">
        <v>49</v>
      </c>
      <c r="Z283" s="57" t="s">
        <v>49</v>
      </c>
      <c r="AA283" s="42" t="s">
        <v>49</v>
      </c>
      <c r="AB283" s="57" t="s">
        <v>49</v>
      </c>
      <c r="AC283" s="42" t="s">
        <v>49</v>
      </c>
      <c r="AD283" s="57" t="s">
        <v>49</v>
      </c>
      <c r="AE283" s="42" t="s">
        <v>49</v>
      </c>
      <c r="AF283" s="57" t="s">
        <v>49</v>
      </c>
      <c r="AG283" s="42" t="s">
        <v>49</v>
      </c>
      <c r="AH283" s="57" t="s">
        <v>49</v>
      </c>
      <c r="AI283" s="42" t="s">
        <v>49</v>
      </c>
      <c r="AJ283" s="57" t="s">
        <v>49</v>
      </c>
      <c r="AK283" s="42" t="s">
        <v>49</v>
      </c>
      <c r="AL283" s="57" t="s">
        <v>49</v>
      </c>
      <c r="AM283" s="42" t="s">
        <v>49</v>
      </c>
      <c r="AN283" s="57" t="s">
        <v>49</v>
      </c>
      <c r="AO283" s="42" t="s">
        <v>49</v>
      </c>
      <c r="AP283" s="57" t="s">
        <v>49</v>
      </c>
      <c r="AQ283" s="42" t="s">
        <v>49</v>
      </c>
      <c r="AR283" s="57" t="s">
        <v>49</v>
      </c>
      <c r="AS283" s="42" t="s">
        <v>49</v>
      </c>
      <c r="AT283" s="57" t="s">
        <v>49</v>
      </c>
      <c r="AU283" s="42" t="s">
        <v>49</v>
      </c>
      <c r="AV283" s="57" t="s">
        <v>49</v>
      </c>
      <c r="AW283" s="42" t="s">
        <v>49</v>
      </c>
      <c r="AX283" s="57" t="s">
        <v>49</v>
      </c>
      <c r="AY283" s="42" t="s">
        <v>49</v>
      </c>
      <c r="AZ283" s="57" t="s">
        <v>49</v>
      </c>
      <c r="BA283" s="42" t="s">
        <v>49</v>
      </c>
      <c r="BB283" s="57" t="s">
        <v>49</v>
      </c>
      <c r="BC283" s="42" t="s">
        <v>49</v>
      </c>
      <c r="BD283" s="57" t="s">
        <v>49</v>
      </c>
      <c r="BE283" s="42" t="s">
        <v>49</v>
      </c>
      <c r="BF283" s="57" t="s">
        <v>49</v>
      </c>
      <c r="BG283" s="42" t="s">
        <v>49</v>
      </c>
      <c r="BH283" s="57" t="s">
        <v>49</v>
      </c>
      <c r="BI283" s="58"/>
    </row>
    <row r="284" spans="2:61" ht="33" customHeight="1" x14ac:dyDescent="0.2">
      <c r="B284" s="53" t="s">
        <v>593</v>
      </c>
      <c r="C284" s="54" t="s">
        <v>594</v>
      </c>
      <c r="D284" s="55" t="s">
        <v>48</v>
      </c>
      <c r="E284" s="42" t="s">
        <v>49</v>
      </c>
      <c r="F284" s="56" t="s">
        <v>49</v>
      </c>
      <c r="G284" s="42" t="s">
        <v>49</v>
      </c>
      <c r="H284" s="56" t="s">
        <v>49</v>
      </c>
      <c r="I284" s="42" t="s">
        <v>49</v>
      </c>
      <c r="J284" s="56" t="s">
        <v>49</v>
      </c>
      <c r="K284" s="42" t="s">
        <v>49</v>
      </c>
      <c r="L284" s="56" t="s">
        <v>49</v>
      </c>
      <c r="M284" s="42" t="s">
        <v>49</v>
      </c>
      <c r="N284" s="57" t="s">
        <v>49</v>
      </c>
      <c r="O284" s="42" t="s">
        <v>49</v>
      </c>
      <c r="P284" s="57" t="s">
        <v>49</v>
      </c>
      <c r="Q284" s="42" t="s">
        <v>49</v>
      </c>
      <c r="R284" s="57" t="s">
        <v>49</v>
      </c>
      <c r="S284" s="42" t="s">
        <v>50</v>
      </c>
      <c r="T284" s="57" t="s">
        <v>60</v>
      </c>
      <c r="U284" s="42" t="s">
        <v>49</v>
      </c>
      <c r="V284" s="57" t="s">
        <v>49</v>
      </c>
      <c r="W284" s="42" t="s">
        <v>49</v>
      </c>
      <c r="X284" s="57" t="s">
        <v>49</v>
      </c>
      <c r="Y284" s="42" t="s">
        <v>49</v>
      </c>
      <c r="Z284" s="57" t="s">
        <v>49</v>
      </c>
      <c r="AA284" s="42" t="s">
        <v>49</v>
      </c>
      <c r="AB284" s="57" t="s">
        <v>49</v>
      </c>
      <c r="AC284" s="42" t="s">
        <v>49</v>
      </c>
      <c r="AD284" s="57" t="s">
        <v>49</v>
      </c>
      <c r="AE284" s="42" t="s">
        <v>49</v>
      </c>
      <c r="AF284" s="57" t="s">
        <v>49</v>
      </c>
      <c r="AG284" s="42" t="s">
        <v>49</v>
      </c>
      <c r="AH284" s="57" t="s">
        <v>49</v>
      </c>
      <c r="AI284" s="42" t="s">
        <v>49</v>
      </c>
      <c r="AJ284" s="57" t="s">
        <v>49</v>
      </c>
      <c r="AK284" s="42" t="s">
        <v>49</v>
      </c>
      <c r="AL284" s="57" t="s">
        <v>49</v>
      </c>
      <c r="AM284" s="42" t="s">
        <v>49</v>
      </c>
      <c r="AN284" s="57" t="s">
        <v>49</v>
      </c>
      <c r="AO284" s="42" t="s">
        <v>49</v>
      </c>
      <c r="AP284" s="57" t="s">
        <v>49</v>
      </c>
      <c r="AQ284" s="42" t="s">
        <v>49</v>
      </c>
      <c r="AR284" s="57" t="s">
        <v>49</v>
      </c>
      <c r="AS284" s="42" t="s">
        <v>49</v>
      </c>
      <c r="AT284" s="57" t="s">
        <v>49</v>
      </c>
      <c r="AU284" s="42" t="s">
        <v>49</v>
      </c>
      <c r="AV284" s="57" t="s">
        <v>49</v>
      </c>
      <c r="AW284" s="42" t="s">
        <v>49</v>
      </c>
      <c r="AX284" s="57" t="s">
        <v>49</v>
      </c>
      <c r="AY284" s="42" t="s">
        <v>49</v>
      </c>
      <c r="AZ284" s="57" t="s">
        <v>49</v>
      </c>
      <c r="BA284" s="42" t="s">
        <v>49</v>
      </c>
      <c r="BB284" s="57" t="s">
        <v>49</v>
      </c>
      <c r="BC284" s="42" t="s">
        <v>49</v>
      </c>
      <c r="BD284" s="57" t="s">
        <v>49</v>
      </c>
      <c r="BE284" s="42" t="s">
        <v>49</v>
      </c>
      <c r="BF284" s="57" t="s">
        <v>49</v>
      </c>
      <c r="BG284" s="42" t="s">
        <v>49</v>
      </c>
      <c r="BH284" s="57" t="s">
        <v>49</v>
      </c>
      <c r="BI284" s="58"/>
    </row>
    <row r="285" spans="2:61" ht="33" customHeight="1" x14ac:dyDescent="0.2">
      <c r="B285" s="53" t="s">
        <v>595</v>
      </c>
      <c r="C285" s="54" t="s">
        <v>596</v>
      </c>
      <c r="D285" s="55" t="s">
        <v>48</v>
      </c>
      <c r="E285" s="42" t="s">
        <v>49</v>
      </c>
      <c r="F285" s="56" t="s">
        <v>49</v>
      </c>
      <c r="G285" s="42" t="s">
        <v>49</v>
      </c>
      <c r="H285" s="56" t="s">
        <v>49</v>
      </c>
      <c r="I285" s="42" t="s">
        <v>49</v>
      </c>
      <c r="J285" s="56" t="s">
        <v>49</v>
      </c>
      <c r="K285" s="42" t="s">
        <v>49</v>
      </c>
      <c r="L285" s="56" t="s">
        <v>49</v>
      </c>
      <c r="M285" s="42" t="s">
        <v>55</v>
      </c>
      <c r="N285" s="57" t="s">
        <v>60</v>
      </c>
      <c r="O285" s="42" t="s">
        <v>49</v>
      </c>
      <c r="P285" s="57" t="s">
        <v>49</v>
      </c>
      <c r="Q285" s="42" t="s">
        <v>49</v>
      </c>
      <c r="R285" s="57" t="s">
        <v>49</v>
      </c>
      <c r="S285" s="42" t="s">
        <v>49</v>
      </c>
      <c r="T285" s="57" t="s">
        <v>49</v>
      </c>
      <c r="U285" s="42" t="s">
        <v>49</v>
      </c>
      <c r="V285" s="57" t="s">
        <v>49</v>
      </c>
      <c r="W285" s="42" t="s">
        <v>49</v>
      </c>
      <c r="X285" s="57" t="s">
        <v>49</v>
      </c>
      <c r="Y285" s="42" t="s">
        <v>65</v>
      </c>
      <c r="Z285" s="57" t="s">
        <v>60</v>
      </c>
      <c r="AA285" s="42" t="s">
        <v>49</v>
      </c>
      <c r="AB285" s="57" t="s">
        <v>49</v>
      </c>
      <c r="AC285" s="42" t="s">
        <v>49</v>
      </c>
      <c r="AD285" s="57" t="s">
        <v>49</v>
      </c>
      <c r="AE285" s="42" t="s">
        <v>49</v>
      </c>
      <c r="AF285" s="57" t="s">
        <v>49</v>
      </c>
      <c r="AG285" s="42" t="s">
        <v>49</v>
      </c>
      <c r="AH285" s="57" t="s">
        <v>49</v>
      </c>
      <c r="AI285" s="42" t="s">
        <v>49</v>
      </c>
      <c r="AJ285" s="57" t="s">
        <v>49</v>
      </c>
      <c r="AK285" s="42" t="s">
        <v>49</v>
      </c>
      <c r="AL285" s="57" t="s">
        <v>49</v>
      </c>
      <c r="AM285" s="42" t="s">
        <v>49</v>
      </c>
      <c r="AN285" s="57" t="s">
        <v>49</v>
      </c>
      <c r="AO285" s="42" t="s">
        <v>49</v>
      </c>
      <c r="AP285" s="57" t="s">
        <v>49</v>
      </c>
      <c r="AQ285" s="42" t="s">
        <v>50</v>
      </c>
      <c r="AR285" s="57" t="s">
        <v>51</v>
      </c>
      <c r="AS285" s="42" t="s">
        <v>49</v>
      </c>
      <c r="AT285" s="57" t="s">
        <v>49</v>
      </c>
      <c r="AU285" s="42" t="s">
        <v>49</v>
      </c>
      <c r="AV285" s="57" t="s">
        <v>49</v>
      </c>
      <c r="AW285" s="42" t="s">
        <v>57</v>
      </c>
      <c r="AX285" s="57" t="s">
        <v>60</v>
      </c>
      <c r="AY285" s="42" t="s">
        <v>49</v>
      </c>
      <c r="AZ285" s="57" t="s">
        <v>49</v>
      </c>
      <c r="BA285" s="42" t="s">
        <v>49</v>
      </c>
      <c r="BB285" s="57" t="s">
        <v>49</v>
      </c>
      <c r="BC285" s="42" t="s">
        <v>49</v>
      </c>
      <c r="BD285" s="57" t="s">
        <v>49</v>
      </c>
      <c r="BE285" s="42" t="s">
        <v>49</v>
      </c>
      <c r="BF285" s="57" t="s">
        <v>49</v>
      </c>
      <c r="BG285" s="42" t="s">
        <v>49</v>
      </c>
      <c r="BH285" s="57" t="s">
        <v>49</v>
      </c>
      <c r="BI285" s="58"/>
    </row>
    <row r="286" spans="2:61" ht="33" customHeight="1" x14ac:dyDescent="0.2">
      <c r="B286" s="53" t="s">
        <v>597</v>
      </c>
      <c r="C286" s="54" t="s">
        <v>598</v>
      </c>
      <c r="D286" s="55" t="s">
        <v>48</v>
      </c>
      <c r="E286" s="42" t="s">
        <v>49</v>
      </c>
      <c r="F286" s="56" t="s">
        <v>49</v>
      </c>
      <c r="G286" s="42" t="s">
        <v>49</v>
      </c>
      <c r="H286" s="56" t="s">
        <v>49</v>
      </c>
      <c r="I286" s="42" t="s">
        <v>49</v>
      </c>
      <c r="J286" s="56" t="s">
        <v>49</v>
      </c>
      <c r="K286" s="42" t="s">
        <v>49</v>
      </c>
      <c r="L286" s="56" t="s">
        <v>49</v>
      </c>
      <c r="M286" s="42" t="s">
        <v>49</v>
      </c>
      <c r="N286" s="57" t="s">
        <v>49</v>
      </c>
      <c r="O286" s="42" t="s">
        <v>49</v>
      </c>
      <c r="P286" s="57" t="s">
        <v>49</v>
      </c>
      <c r="Q286" s="42" t="s">
        <v>49</v>
      </c>
      <c r="R286" s="57" t="s">
        <v>49</v>
      </c>
      <c r="S286" s="42" t="s">
        <v>49</v>
      </c>
      <c r="T286" s="57" t="s">
        <v>49</v>
      </c>
      <c r="U286" s="42" t="s">
        <v>49</v>
      </c>
      <c r="V286" s="57" t="s">
        <v>49</v>
      </c>
      <c r="W286" s="42" t="s">
        <v>49</v>
      </c>
      <c r="X286" s="57" t="s">
        <v>49</v>
      </c>
      <c r="Y286" s="42" t="s">
        <v>49</v>
      </c>
      <c r="Z286" s="57" t="s">
        <v>49</v>
      </c>
      <c r="AA286" s="42" t="s">
        <v>49</v>
      </c>
      <c r="AB286" s="57" t="s">
        <v>49</v>
      </c>
      <c r="AC286" s="42" t="s">
        <v>49</v>
      </c>
      <c r="AD286" s="57" t="s">
        <v>49</v>
      </c>
      <c r="AE286" s="42" t="s">
        <v>49</v>
      </c>
      <c r="AF286" s="57" t="s">
        <v>49</v>
      </c>
      <c r="AG286" s="42" t="s">
        <v>49</v>
      </c>
      <c r="AH286" s="57" t="s">
        <v>49</v>
      </c>
      <c r="AI286" s="42" t="s">
        <v>49</v>
      </c>
      <c r="AJ286" s="57" t="s">
        <v>49</v>
      </c>
      <c r="AK286" s="42" t="s">
        <v>49</v>
      </c>
      <c r="AL286" s="57" t="s">
        <v>49</v>
      </c>
      <c r="AM286" s="42" t="s">
        <v>49</v>
      </c>
      <c r="AN286" s="57" t="s">
        <v>49</v>
      </c>
      <c r="AO286" s="42" t="s">
        <v>49</v>
      </c>
      <c r="AP286" s="57" t="s">
        <v>49</v>
      </c>
      <c r="AQ286" s="42" t="s">
        <v>49</v>
      </c>
      <c r="AR286" s="57" t="s">
        <v>49</v>
      </c>
      <c r="AS286" s="42" t="s">
        <v>49</v>
      </c>
      <c r="AT286" s="57" t="s">
        <v>49</v>
      </c>
      <c r="AU286" s="42" t="s">
        <v>49</v>
      </c>
      <c r="AV286" s="57" t="s">
        <v>49</v>
      </c>
      <c r="AW286" s="42" t="s">
        <v>49</v>
      </c>
      <c r="AX286" s="57" t="s">
        <v>49</v>
      </c>
      <c r="AY286" s="42" t="s">
        <v>49</v>
      </c>
      <c r="AZ286" s="57" t="s">
        <v>49</v>
      </c>
      <c r="BA286" s="42" t="s">
        <v>49</v>
      </c>
      <c r="BB286" s="57" t="s">
        <v>49</v>
      </c>
      <c r="BC286" s="42" t="s">
        <v>49</v>
      </c>
      <c r="BD286" s="57" t="s">
        <v>49</v>
      </c>
      <c r="BE286" s="42" t="s">
        <v>49</v>
      </c>
      <c r="BF286" s="57" t="s">
        <v>49</v>
      </c>
      <c r="BG286" s="42" t="s">
        <v>49</v>
      </c>
      <c r="BH286" s="57" t="s">
        <v>49</v>
      </c>
      <c r="BI286" s="58"/>
    </row>
    <row r="287" spans="2:61" ht="33" customHeight="1" x14ac:dyDescent="0.2">
      <c r="B287" s="53" t="s">
        <v>599</v>
      </c>
      <c r="C287" s="54" t="s">
        <v>600</v>
      </c>
      <c r="D287" s="55" t="s">
        <v>48</v>
      </c>
      <c r="E287" s="42" t="s">
        <v>50</v>
      </c>
      <c r="F287" s="56" t="s">
        <v>51</v>
      </c>
      <c r="G287" s="42" t="s">
        <v>49</v>
      </c>
      <c r="H287" s="56" t="s">
        <v>49</v>
      </c>
      <c r="I287" s="42" t="s">
        <v>49</v>
      </c>
      <c r="J287" s="56" t="s">
        <v>49</v>
      </c>
      <c r="K287" s="42" t="s">
        <v>49</v>
      </c>
      <c r="L287" s="56" t="s">
        <v>49</v>
      </c>
      <c r="M287" s="42" t="s">
        <v>49</v>
      </c>
      <c r="N287" s="57" t="s">
        <v>49</v>
      </c>
      <c r="O287" s="42" t="s">
        <v>49</v>
      </c>
      <c r="P287" s="57" t="s">
        <v>49</v>
      </c>
      <c r="Q287" s="42" t="s">
        <v>49</v>
      </c>
      <c r="R287" s="57" t="s">
        <v>49</v>
      </c>
      <c r="S287" s="42" t="s">
        <v>49</v>
      </c>
      <c r="T287" s="57" t="s">
        <v>49</v>
      </c>
      <c r="U287" s="42" t="s">
        <v>49</v>
      </c>
      <c r="V287" s="57" t="s">
        <v>49</v>
      </c>
      <c r="W287" s="42" t="s">
        <v>49</v>
      </c>
      <c r="X287" s="57" t="s">
        <v>49</v>
      </c>
      <c r="Y287" s="42" t="s">
        <v>49</v>
      </c>
      <c r="Z287" s="57" t="s">
        <v>49</v>
      </c>
      <c r="AA287" s="42" t="s">
        <v>49</v>
      </c>
      <c r="AB287" s="57" t="s">
        <v>49</v>
      </c>
      <c r="AC287" s="42" t="s">
        <v>65</v>
      </c>
      <c r="AD287" s="57" t="s">
        <v>51</v>
      </c>
      <c r="AE287" s="42" t="s">
        <v>49</v>
      </c>
      <c r="AF287" s="57" t="s">
        <v>49</v>
      </c>
      <c r="AG287" s="42" t="s">
        <v>49</v>
      </c>
      <c r="AH287" s="57" t="s">
        <v>49</v>
      </c>
      <c r="AI287" s="42" t="s">
        <v>49</v>
      </c>
      <c r="AJ287" s="57" t="s">
        <v>49</v>
      </c>
      <c r="AK287" s="42" t="s">
        <v>49</v>
      </c>
      <c r="AL287" s="57" t="s">
        <v>49</v>
      </c>
      <c r="AM287" s="42" t="s">
        <v>49</v>
      </c>
      <c r="AN287" s="57" t="s">
        <v>49</v>
      </c>
      <c r="AO287" s="42" t="s">
        <v>49</v>
      </c>
      <c r="AP287" s="57" t="s">
        <v>49</v>
      </c>
      <c r="AQ287" s="42" t="s">
        <v>49</v>
      </c>
      <c r="AR287" s="57" t="s">
        <v>49</v>
      </c>
      <c r="AS287" s="42" t="s">
        <v>49</v>
      </c>
      <c r="AT287" s="57" t="s">
        <v>49</v>
      </c>
      <c r="AU287" s="42" t="s">
        <v>49</v>
      </c>
      <c r="AV287" s="57" t="s">
        <v>49</v>
      </c>
      <c r="AW287" s="42" t="s">
        <v>49</v>
      </c>
      <c r="AX287" s="57" t="s">
        <v>49</v>
      </c>
      <c r="AY287" s="42" t="s">
        <v>49</v>
      </c>
      <c r="AZ287" s="57" t="s">
        <v>49</v>
      </c>
      <c r="BA287" s="42" t="s">
        <v>49</v>
      </c>
      <c r="BB287" s="57" t="s">
        <v>49</v>
      </c>
      <c r="BC287" s="42" t="s">
        <v>57</v>
      </c>
      <c r="BD287" s="57" t="s">
        <v>51</v>
      </c>
      <c r="BE287" s="42" t="s">
        <v>49</v>
      </c>
      <c r="BF287" s="57" t="s">
        <v>49</v>
      </c>
      <c r="BG287" s="42" t="s">
        <v>49</v>
      </c>
      <c r="BH287" s="57" t="s">
        <v>49</v>
      </c>
      <c r="BI287" s="58"/>
    </row>
    <row r="288" spans="2:61" ht="33" customHeight="1" x14ac:dyDescent="0.2">
      <c r="B288" s="53" t="s">
        <v>601</v>
      </c>
      <c r="C288" s="54" t="s">
        <v>602</v>
      </c>
      <c r="D288" s="55" t="s">
        <v>48</v>
      </c>
      <c r="E288" s="42" t="s">
        <v>49</v>
      </c>
      <c r="F288" s="56" t="s">
        <v>49</v>
      </c>
      <c r="G288" s="42" t="s">
        <v>49</v>
      </c>
      <c r="H288" s="56" t="s">
        <v>49</v>
      </c>
      <c r="I288" s="42" t="s">
        <v>49</v>
      </c>
      <c r="J288" s="56" t="s">
        <v>49</v>
      </c>
      <c r="K288" s="42" t="s">
        <v>49</v>
      </c>
      <c r="L288" s="56" t="s">
        <v>49</v>
      </c>
      <c r="M288" s="42" t="s">
        <v>57</v>
      </c>
      <c r="N288" s="57" t="s">
        <v>51</v>
      </c>
      <c r="O288" s="42" t="s">
        <v>49</v>
      </c>
      <c r="P288" s="57" t="s">
        <v>49</v>
      </c>
      <c r="Q288" s="42" t="s">
        <v>49</v>
      </c>
      <c r="R288" s="57" t="s">
        <v>49</v>
      </c>
      <c r="S288" s="42" t="s">
        <v>49</v>
      </c>
      <c r="T288" s="57" t="s">
        <v>49</v>
      </c>
      <c r="U288" s="42" t="s">
        <v>49</v>
      </c>
      <c r="V288" s="57" t="s">
        <v>49</v>
      </c>
      <c r="W288" s="42" t="s">
        <v>49</v>
      </c>
      <c r="X288" s="57" t="s">
        <v>49</v>
      </c>
      <c r="Y288" s="42" t="s">
        <v>50</v>
      </c>
      <c r="Z288" s="57" t="s">
        <v>60</v>
      </c>
      <c r="AA288" s="42" t="s">
        <v>49</v>
      </c>
      <c r="AB288" s="57" t="s">
        <v>49</v>
      </c>
      <c r="AC288" s="42" t="s">
        <v>49</v>
      </c>
      <c r="AD288" s="57" t="s">
        <v>49</v>
      </c>
      <c r="AE288" s="42" t="s">
        <v>49</v>
      </c>
      <c r="AF288" s="57" t="s">
        <v>49</v>
      </c>
      <c r="AG288" s="42" t="s">
        <v>49</v>
      </c>
      <c r="AH288" s="57" t="s">
        <v>49</v>
      </c>
      <c r="AI288" s="42" t="s">
        <v>49</v>
      </c>
      <c r="AJ288" s="57" t="s">
        <v>49</v>
      </c>
      <c r="AK288" s="42" t="s">
        <v>49</v>
      </c>
      <c r="AL288" s="57" t="s">
        <v>49</v>
      </c>
      <c r="AM288" s="42" t="s">
        <v>49</v>
      </c>
      <c r="AN288" s="57" t="s">
        <v>49</v>
      </c>
      <c r="AO288" s="42" t="s">
        <v>49</v>
      </c>
      <c r="AP288" s="57" t="s">
        <v>49</v>
      </c>
      <c r="AQ288" s="42" t="s">
        <v>55</v>
      </c>
      <c r="AR288" s="57" t="s">
        <v>60</v>
      </c>
      <c r="AS288" s="42" t="s">
        <v>49</v>
      </c>
      <c r="AT288" s="57" t="s">
        <v>49</v>
      </c>
      <c r="AU288" s="42" t="s">
        <v>49</v>
      </c>
      <c r="AV288" s="57" t="s">
        <v>49</v>
      </c>
      <c r="AW288" s="42" t="s">
        <v>49</v>
      </c>
      <c r="AX288" s="57" t="s">
        <v>49</v>
      </c>
      <c r="AY288" s="42" t="s">
        <v>49</v>
      </c>
      <c r="AZ288" s="57" t="s">
        <v>49</v>
      </c>
      <c r="BA288" s="42" t="s">
        <v>49</v>
      </c>
      <c r="BB288" s="57" t="s">
        <v>49</v>
      </c>
      <c r="BC288" s="42" t="s">
        <v>49</v>
      </c>
      <c r="BD288" s="57" t="s">
        <v>49</v>
      </c>
      <c r="BE288" s="42" t="s">
        <v>49</v>
      </c>
      <c r="BF288" s="57" t="s">
        <v>49</v>
      </c>
      <c r="BG288" s="42" t="s">
        <v>49</v>
      </c>
      <c r="BH288" s="57" t="s">
        <v>49</v>
      </c>
      <c r="BI288" s="58"/>
    </row>
    <row r="289" spans="2:61" ht="33" customHeight="1" x14ac:dyDescent="0.2">
      <c r="B289" s="53" t="s">
        <v>603</v>
      </c>
      <c r="C289" s="54" t="s">
        <v>604</v>
      </c>
      <c r="D289" s="55" t="s">
        <v>48</v>
      </c>
      <c r="E289" s="42" t="s">
        <v>49</v>
      </c>
      <c r="F289" s="56" t="s">
        <v>49</v>
      </c>
      <c r="G289" s="42" t="s">
        <v>49</v>
      </c>
      <c r="H289" s="56" t="s">
        <v>49</v>
      </c>
      <c r="I289" s="42" t="s">
        <v>49</v>
      </c>
      <c r="J289" s="56" t="s">
        <v>49</v>
      </c>
      <c r="K289" s="42" t="s">
        <v>49</v>
      </c>
      <c r="L289" s="56" t="s">
        <v>49</v>
      </c>
      <c r="M289" s="42" t="s">
        <v>49</v>
      </c>
      <c r="N289" s="57" t="s">
        <v>49</v>
      </c>
      <c r="O289" s="42" t="s">
        <v>49</v>
      </c>
      <c r="P289" s="57" t="s">
        <v>49</v>
      </c>
      <c r="Q289" s="42" t="s">
        <v>49</v>
      </c>
      <c r="R289" s="57" t="s">
        <v>49</v>
      </c>
      <c r="S289" s="42" t="s">
        <v>50</v>
      </c>
      <c r="T289" s="57" t="s">
        <v>51</v>
      </c>
      <c r="U289" s="42" t="s">
        <v>49</v>
      </c>
      <c r="V289" s="57" t="s">
        <v>49</v>
      </c>
      <c r="W289" s="42" t="s">
        <v>49</v>
      </c>
      <c r="X289" s="57" t="s">
        <v>49</v>
      </c>
      <c r="Y289" s="42" t="s">
        <v>49</v>
      </c>
      <c r="Z289" s="57" t="s">
        <v>49</v>
      </c>
      <c r="AA289" s="42" t="s">
        <v>49</v>
      </c>
      <c r="AB289" s="57" t="s">
        <v>49</v>
      </c>
      <c r="AC289" s="42" t="s">
        <v>49</v>
      </c>
      <c r="AD289" s="57" t="s">
        <v>49</v>
      </c>
      <c r="AE289" s="42" t="s">
        <v>49</v>
      </c>
      <c r="AF289" s="57" t="s">
        <v>49</v>
      </c>
      <c r="AG289" s="42" t="s">
        <v>49</v>
      </c>
      <c r="AH289" s="57" t="s">
        <v>49</v>
      </c>
      <c r="AI289" s="42" t="s">
        <v>49</v>
      </c>
      <c r="AJ289" s="57" t="s">
        <v>49</v>
      </c>
      <c r="AK289" s="42" t="s">
        <v>49</v>
      </c>
      <c r="AL289" s="57" t="s">
        <v>49</v>
      </c>
      <c r="AM289" s="42" t="s">
        <v>49</v>
      </c>
      <c r="AN289" s="57" t="s">
        <v>49</v>
      </c>
      <c r="AO289" s="42" t="s">
        <v>49</v>
      </c>
      <c r="AP289" s="57" t="s">
        <v>49</v>
      </c>
      <c r="AQ289" s="42" t="s">
        <v>49</v>
      </c>
      <c r="AR289" s="57" t="s">
        <v>49</v>
      </c>
      <c r="AS289" s="42" t="s">
        <v>49</v>
      </c>
      <c r="AT289" s="57" t="s">
        <v>49</v>
      </c>
      <c r="AU289" s="42" t="s">
        <v>49</v>
      </c>
      <c r="AV289" s="57" t="s">
        <v>49</v>
      </c>
      <c r="AW289" s="42" t="s">
        <v>49</v>
      </c>
      <c r="AX289" s="57" t="s">
        <v>49</v>
      </c>
      <c r="AY289" s="42" t="s">
        <v>49</v>
      </c>
      <c r="AZ289" s="57" t="s">
        <v>49</v>
      </c>
      <c r="BA289" s="42" t="s">
        <v>49</v>
      </c>
      <c r="BB289" s="57" t="s">
        <v>49</v>
      </c>
      <c r="BC289" s="42" t="s">
        <v>49</v>
      </c>
      <c r="BD289" s="57" t="s">
        <v>49</v>
      </c>
      <c r="BE289" s="42" t="s">
        <v>49</v>
      </c>
      <c r="BF289" s="57" t="s">
        <v>49</v>
      </c>
      <c r="BG289" s="42" t="s">
        <v>49</v>
      </c>
      <c r="BH289" s="57" t="s">
        <v>49</v>
      </c>
      <c r="BI289" s="58"/>
    </row>
    <row r="290" spans="2:61" ht="33" customHeight="1" x14ac:dyDescent="0.2">
      <c r="B290" s="53" t="s">
        <v>605</v>
      </c>
      <c r="C290" s="54" t="s">
        <v>606</v>
      </c>
      <c r="D290" s="55" t="s">
        <v>48</v>
      </c>
      <c r="E290" s="42" t="s">
        <v>49</v>
      </c>
      <c r="F290" s="56" t="s">
        <v>49</v>
      </c>
      <c r="G290" s="42" t="s">
        <v>49</v>
      </c>
      <c r="H290" s="56" t="s">
        <v>49</v>
      </c>
      <c r="I290" s="42" t="s">
        <v>49</v>
      </c>
      <c r="J290" s="56" t="s">
        <v>49</v>
      </c>
      <c r="K290" s="42" t="s">
        <v>49</v>
      </c>
      <c r="L290" s="56" t="s">
        <v>49</v>
      </c>
      <c r="M290" s="42" t="s">
        <v>50</v>
      </c>
      <c r="N290" s="57" t="s">
        <v>60</v>
      </c>
      <c r="O290" s="42" t="s">
        <v>49</v>
      </c>
      <c r="P290" s="57" t="s">
        <v>49</v>
      </c>
      <c r="Q290" s="42" t="s">
        <v>49</v>
      </c>
      <c r="R290" s="57" t="s">
        <v>49</v>
      </c>
      <c r="S290" s="42" t="s">
        <v>49</v>
      </c>
      <c r="T290" s="57" t="s">
        <v>49</v>
      </c>
      <c r="U290" s="42" t="s">
        <v>49</v>
      </c>
      <c r="V290" s="57" t="s">
        <v>49</v>
      </c>
      <c r="W290" s="42" t="s">
        <v>49</v>
      </c>
      <c r="X290" s="57" t="s">
        <v>49</v>
      </c>
      <c r="Y290" s="42" t="s">
        <v>49</v>
      </c>
      <c r="Z290" s="57" t="s">
        <v>49</v>
      </c>
      <c r="AA290" s="42" t="s">
        <v>49</v>
      </c>
      <c r="AB290" s="57" t="s">
        <v>49</v>
      </c>
      <c r="AC290" s="42" t="s">
        <v>49</v>
      </c>
      <c r="AD290" s="57" t="s">
        <v>49</v>
      </c>
      <c r="AE290" s="42" t="s">
        <v>49</v>
      </c>
      <c r="AF290" s="57" t="s">
        <v>49</v>
      </c>
      <c r="AG290" s="42" t="s">
        <v>49</v>
      </c>
      <c r="AH290" s="57" t="s">
        <v>49</v>
      </c>
      <c r="AI290" s="42" t="s">
        <v>49</v>
      </c>
      <c r="AJ290" s="57" t="s">
        <v>49</v>
      </c>
      <c r="AK290" s="42" t="s">
        <v>55</v>
      </c>
      <c r="AL290" s="57" t="s">
        <v>60</v>
      </c>
      <c r="AM290" s="42" t="s">
        <v>49</v>
      </c>
      <c r="AN290" s="57" t="s">
        <v>49</v>
      </c>
      <c r="AO290" s="42" t="s">
        <v>49</v>
      </c>
      <c r="AP290" s="57" t="s">
        <v>49</v>
      </c>
      <c r="AQ290" s="42" t="s">
        <v>49</v>
      </c>
      <c r="AR290" s="57" t="s">
        <v>49</v>
      </c>
      <c r="AS290" s="42" t="s">
        <v>49</v>
      </c>
      <c r="AT290" s="57" t="s">
        <v>49</v>
      </c>
      <c r="AU290" s="42" t="s">
        <v>49</v>
      </c>
      <c r="AV290" s="57" t="s">
        <v>49</v>
      </c>
      <c r="AW290" s="42" t="s">
        <v>49</v>
      </c>
      <c r="AX290" s="57" t="s">
        <v>49</v>
      </c>
      <c r="AY290" s="42" t="s">
        <v>49</v>
      </c>
      <c r="AZ290" s="57" t="s">
        <v>49</v>
      </c>
      <c r="BA290" s="42" t="s">
        <v>49</v>
      </c>
      <c r="BB290" s="57" t="s">
        <v>49</v>
      </c>
      <c r="BC290" s="42" t="s">
        <v>49</v>
      </c>
      <c r="BD290" s="57" t="s">
        <v>49</v>
      </c>
      <c r="BE290" s="42" t="s">
        <v>49</v>
      </c>
      <c r="BF290" s="57" t="s">
        <v>49</v>
      </c>
      <c r="BG290" s="42" t="s">
        <v>49</v>
      </c>
      <c r="BH290" s="57" t="s">
        <v>49</v>
      </c>
      <c r="BI290" s="58"/>
    </row>
    <row r="291" spans="2:61" ht="33" customHeight="1" x14ac:dyDescent="0.2">
      <c r="B291" s="53" t="s">
        <v>607</v>
      </c>
      <c r="C291" s="54" t="s">
        <v>608</v>
      </c>
      <c r="D291" s="55" t="s">
        <v>48</v>
      </c>
      <c r="E291" s="42" t="s">
        <v>55</v>
      </c>
      <c r="F291" s="56" t="s">
        <v>56</v>
      </c>
      <c r="G291" s="42" t="s">
        <v>50</v>
      </c>
      <c r="H291" s="56" t="s">
        <v>56</v>
      </c>
      <c r="I291" s="42" t="s">
        <v>49</v>
      </c>
      <c r="J291" s="56" t="s">
        <v>49</v>
      </c>
      <c r="K291" s="42" t="s">
        <v>49</v>
      </c>
      <c r="L291" s="56" t="s">
        <v>49</v>
      </c>
      <c r="M291" s="42" t="s">
        <v>49</v>
      </c>
      <c r="N291" s="57" t="s">
        <v>49</v>
      </c>
      <c r="O291" s="42" t="s">
        <v>49</v>
      </c>
      <c r="P291" s="57" t="s">
        <v>49</v>
      </c>
      <c r="Q291" s="42" t="s">
        <v>49</v>
      </c>
      <c r="R291" s="57" t="s">
        <v>49</v>
      </c>
      <c r="S291" s="42" t="s">
        <v>49</v>
      </c>
      <c r="T291" s="57" t="s">
        <v>49</v>
      </c>
      <c r="U291" s="42" t="s">
        <v>49</v>
      </c>
      <c r="V291" s="57" t="s">
        <v>49</v>
      </c>
      <c r="W291" s="42" t="s">
        <v>49</v>
      </c>
      <c r="X291" s="57" t="s">
        <v>49</v>
      </c>
      <c r="Y291" s="42" t="s">
        <v>49</v>
      </c>
      <c r="Z291" s="57" t="s">
        <v>49</v>
      </c>
      <c r="AA291" s="42" t="s">
        <v>49</v>
      </c>
      <c r="AB291" s="57" t="s">
        <v>49</v>
      </c>
      <c r="AC291" s="42" t="s">
        <v>49</v>
      </c>
      <c r="AD291" s="57" t="s">
        <v>49</v>
      </c>
      <c r="AE291" s="42" t="s">
        <v>49</v>
      </c>
      <c r="AF291" s="57" t="s">
        <v>49</v>
      </c>
      <c r="AG291" s="42" t="s">
        <v>49</v>
      </c>
      <c r="AH291" s="57" t="s">
        <v>49</v>
      </c>
      <c r="AI291" s="42" t="s">
        <v>49</v>
      </c>
      <c r="AJ291" s="57" t="s">
        <v>49</v>
      </c>
      <c r="AK291" s="42" t="s">
        <v>49</v>
      </c>
      <c r="AL291" s="57" t="s">
        <v>49</v>
      </c>
      <c r="AM291" s="42" t="s">
        <v>49</v>
      </c>
      <c r="AN291" s="57" t="s">
        <v>49</v>
      </c>
      <c r="AO291" s="42" t="s">
        <v>49</v>
      </c>
      <c r="AP291" s="57" t="s">
        <v>49</v>
      </c>
      <c r="AQ291" s="42" t="s">
        <v>49</v>
      </c>
      <c r="AR291" s="57" t="s">
        <v>49</v>
      </c>
      <c r="AS291" s="42" t="s">
        <v>49</v>
      </c>
      <c r="AT291" s="57" t="s">
        <v>49</v>
      </c>
      <c r="AU291" s="42" t="s">
        <v>49</v>
      </c>
      <c r="AV291" s="57" t="s">
        <v>49</v>
      </c>
      <c r="AW291" s="42" t="s">
        <v>49</v>
      </c>
      <c r="AX291" s="57" t="s">
        <v>49</v>
      </c>
      <c r="AY291" s="42" t="s">
        <v>49</v>
      </c>
      <c r="AZ291" s="57" t="s">
        <v>49</v>
      </c>
      <c r="BA291" s="42" t="s">
        <v>49</v>
      </c>
      <c r="BB291" s="57" t="s">
        <v>49</v>
      </c>
      <c r="BC291" s="42" t="s">
        <v>49</v>
      </c>
      <c r="BD291" s="57" t="s">
        <v>49</v>
      </c>
      <c r="BE291" s="42" t="s">
        <v>49</v>
      </c>
      <c r="BF291" s="57" t="s">
        <v>49</v>
      </c>
      <c r="BG291" s="42" t="s">
        <v>49</v>
      </c>
      <c r="BH291" s="57" t="s">
        <v>49</v>
      </c>
      <c r="BI291" s="58"/>
    </row>
    <row r="292" spans="2:61" ht="33" customHeight="1" x14ac:dyDescent="0.2">
      <c r="B292" s="53" t="s">
        <v>609</v>
      </c>
      <c r="C292" s="54" t="s">
        <v>610</v>
      </c>
      <c r="D292" s="55" t="s">
        <v>48</v>
      </c>
      <c r="E292" s="42" t="s">
        <v>49</v>
      </c>
      <c r="F292" s="56" t="s">
        <v>49</v>
      </c>
      <c r="G292" s="42" t="s">
        <v>50</v>
      </c>
      <c r="H292" s="56" t="s">
        <v>60</v>
      </c>
      <c r="I292" s="42" t="s">
        <v>49</v>
      </c>
      <c r="J292" s="56" t="s">
        <v>49</v>
      </c>
      <c r="K292" s="42" t="s">
        <v>49</v>
      </c>
      <c r="L292" s="56" t="s">
        <v>49</v>
      </c>
      <c r="M292" s="42" t="s">
        <v>49</v>
      </c>
      <c r="N292" s="57" t="s">
        <v>49</v>
      </c>
      <c r="O292" s="42" t="s">
        <v>49</v>
      </c>
      <c r="P292" s="57" t="s">
        <v>49</v>
      </c>
      <c r="Q292" s="42" t="s">
        <v>49</v>
      </c>
      <c r="R292" s="57" t="s">
        <v>49</v>
      </c>
      <c r="S292" s="42" t="s">
        <v>49</v>
      </c>
      <c r="T292" s="57" t="s">
        <v>49</v>
      </c>
      <c r="U292" s="42" t="s">
        <v>49</v>
      </c>
      <c r="V292" s="57" t="s">
        <v>49</v>
      </c>
      <c r="W292" s="42" t="s">
        <v>49</v>
      </c>
      <c r="X292" s="57" t="s">
        <v>49</v>
      </c>
      <c r="Y292" s="42" t="s">
        <v>49</v>
      </c>
      <c r="Z292" s="57" t="s">
        <v>49</v>
      </c>
      <c r="AA292" s="42" t="s">
        <v>49</v>
      </c>
      <c r="AB292" s="57" t="s">
        <v>49</v>
      </c>
      <c r="AC292" s="42" t="s">
        <v>49</v>
      </c>
      <c r="AD292" s="57" t="s">
        <v>49</v>
      </c>
      <c r="AE292" s="42" t="s">
        <v>49</v>
      </c>
      <c r="AF292" s="57" t="s">
        <v>49</v>
      </c>
      <c r="AG292" s="42" t="s">
        <v>49</v>
      </c>
      <c r="AH292" s="57" t="s">
        <v>49</v>
      </c>
      <c r="AI292" s="42" t="s">
        <v>49</v>
      </c>
      <c r="AJ292" s="57" t="s">
        <v>49</v>
      </c>
      <c r="AK292" s="42" t="s">
        <v>49</v>
      </c>
      <c r="AL292" s="57" t="s">
        <v>49</v>
      </c>
      <c r="AM292" s="42" t="s">
        <v>49</v>
      </c>
      <c r="AN292" s="57" t="s">
        <v>49</v>
      </c>
      <c r="AO292" s="42" t="s">
        <v>49</v>
      </c>
      <c r="AP292" s="57" t="s">
        <v>49</v>
      </c>
      <c r="AQ292" s="42" t="s">
        <v>49</v>
      </c>
      <c r="AR292" s="57" t="s">
        <v>49</v>
      </c>
      <c r="AS292" s="42" t="s">
        <v>49</v>
      </c>
      <c r="AT292" s="57" t="s">
        <v>49</v>
      </c>
      <c r="AU292" s="42" t="s">
        <v>49</v>
      </c>
      <c r="AV292" s="57" t="s">
        <v>49</v>
      </c>
      <c r="AW292" s="42" t="s">
        <v>49</v>
      </c>
      <c r="AX292" s="57" t="s">
        <v>49</v>
      </c>
      <c r="AY292" s="42" t="s">
        <v>49</v>
      </c>
      <c r="AZ292" s="57" t="s">
        <v>49</v>
      </c>
      <c r="BA292" s="42" t="s">
        <v>49</v>
      </c>
      <c r="BB292" s="57" t="s">
        <v>49</v>
      </c>
      <c r="BC292" s="42" t="s">
        <v>49</v>
      </c>
      <c r="BD292" s="57" t="s">
        <v>49</v>
      </c>
      <c r="BE292" s="42" t="s">
        <v>49</v>
      </c>
      <c r="BF292" s="57" t="s">
        <v>49</v>
      </c>
      <c r="BG292" s="42" t="s">
        <v>49</v>
      </c>
      <c r="BH292" s="57" t="s">
        <v>49</v>
      </c>
      <c r="BI292" s="58"/>
    </row>
    <row r="293" spans="2:61" ht="33" customHeight="1" x14ac:dyDescent="0.2">
      <c r="B293" s="53" t="s">
        <v>611</v>
      </c>
      <c r="C293" s="54" t="s">
        <v>612</v>
      </c>
      <c r="D293" s="55" t="s">
        <v>48</v>
      </c>
      <c r="E293" s="42" t="s">
        <v>57</v>
      </c>
      <c r="F293" s="56" t="s">
        <v>51</v>
      </c>
      <c r="G293" s="42" t="s">
        <v>50</v>
      </c>
      <c r="H293" s="56" t="s">
        <v>51</v>
      </c>
      <c r="I293" s="42" t="s">
        <v>49</v>
      </c>
      <c r="J293" s="56" t="s">
        <v>49</v>
      </c>
      <c r="K293" s="42" t="s">
        <v>49</v>
      </c>
      <c r="L293" s="56" t="s">
        <v>49</v>
      </c>
      <c r="M293" s="42" t="s">
        <v>65</v>
      </c>
      <c r="N293" s="57" t="s">
        <v>51</v>
      </c>
      <c r="O293" s="42" t="s">
        <v>49</v>
      </c>
      <c r="P293" s="57" t="s">
        <v>49</v>
      </c>
      <c r="Q293" s="42" t="s">
        <v>49</v>
      </c>
      <c r="R293" s="57" t="s">
        <v>49</v>
      </c>
      <c r="S293" s="42" t="s">
        <v>49</v>
      </c>
      <c r="T293" s="57" t="s">
        <v>49</v>
      </c>
      <c r="U293" s="42" t="s">
        <v>68</v>
      </c>
      <c r="V293" s="57" t="s">
        <v>51</v>
      </c>
      <c r="W293" s="42" t="s">
        <v>49</v>
      </c>
      <c r="X293" s="57" t="s">
        <v>49</v>
      </c>
      <c r="Y293" s="42" t="s">
        <v>49</v>
      </c>
      <c r="Z293" s="57" t="s">
        <v>49</v>
      </c>
      <c r="AA293" s="42" t="s">
        <v>49</v>
      </c>
      <c r="AB293" s="57" t="s">
        <v>49</v>
      </c>
      <c r="AC293" s="42" t="s">
        <v>49</v>
      </c>
      <c r="AD293" s="57" t="s">
        <v>49</v>
      </c>
      <c r="AE293" s="42" t="s">
        <v>49</v>
      </c>
      <c r="AF293" s="57" t="s">
        <v>49</v>
      </c>
      <c r="AG293" s="42" t="s">
        <v>49</v>
      </c>
      <c r="AH293" s="57" t="s">
        <v>49</v>
      </c>
      <c r="AI293" s="42" t="s">
        <v>49</v>
      </c>
      <c r="AJ293" s="57" t="s">
        <v>49</v>
      </c>
      <c r="AK293" s="42" t="s">
        <v>49</v>
      </c>
      <c r="AL293" s="57" t="s">
        <v>49</v>
      </c>
      <c r="AM293" s="42" t="s">
        <v>49</v>
      </c>
      <c r="AN293" s="57" t="s">
        <v>49</v>
      </c>
      <c r="AO293" s="42" t="s">
        <v>49</v>
      </c>
      <c r="AP293" s="57" t="s">
        <v>49</v>
      </c>
      <c r="AQ293" s="42" t="s">
        <v>49</v>
      </c>
      <c r="AR293" s="57" t="s">
        <v>49</v>
      </c>
      <c r="AS293" s="42" t="s">
        <v>49</v>
      </c>
      <c r="AT293" s="57" t="s">
        <v>49</v>
      </c>
      <c r="AU293" s="42" t="s">
        <v>49</v>
      </c>
      <c r="AV293" s="57" t="s">
        <v>49</v>
      </c>
      <c r="AW293" s="42" t="s">
        <v>49</v>
      </c>
      <c r="AX293" s="57" t="s">
        <v>49</v>
      </c>
      <c r="AY293" s="42" t="s">
        <v>49</v>
      </c>
      <c r="AZ293" s="57" t="s">
        <v>49</v>
      </c>
      <c r="BA293" s="42" t="s">
        <v>49</v>
      </c>
      <c r="BB293" s="57" t="s">
        <v>49</v>
      </c>
      <c r="BC293" s="42" t="s">
        <v>49</v>
      </c>
      <c r="BD293" s="57" t="s">
        <v>49</v>
      </c>
      <c r="BE293" s="42" t="s">
        <v>49</v>
      </c>
      <c r="BF293" s="57" t="s">
        <v>49</v>
      </c>
      <c r="BG293" s="42" t="s">
        <v>49</v>
      </c>
      <c r="BH293" s="57" t="s">
        <v>49</v>
      </c>
      <c r="BI293" s="58"/>
    </row>
    <row r="294" spans="2:61" ht="33" customHeight="1" x14ac:dyDescent="0.2">
      <c r="B294" s="53" t="s">
        <v>613</v>
      </c>
      <c r="C294" s="54" t="s">
        <v>614</v>
      </c>
      <c r="D294" s="55" t="s">
        <v>48</v>
      </c>
      <c r="E294" s="42" t="s">
        <v>49</v>
      </c>
      <c r="F294" s="56" t="s">
        <v>49</v>
      </c>
      <c r="G294" s="42" t="s">
        <v>49</v>
      </c>
      <c r="H294" s="56" t="s">
        <v>49</v>
      </c>
      <c r="I294" s="42" t="s">
        <v>49</v>
      </c>
      <c r="J294" s="56" t="s">
        <v>49</v>
      </c>
      <c r="K294" s="42" t="s">
        <v>49</v>
      </c>
      <c r="L294" s="56" t="s">
        <v>49</v>
      </c>
      <c r="M294" s="42" t="s">
        <v>55</v>
      </c>
      <c r="N294" s="57" t="s">
        <v>56</v>
      </c>
      <c r="O294" s="42" t="s">
        <v>49</v>
      </c>
      <c r="P294" s="57" t="s">
        <v>49</v>
      </c>
      <c r="Q294" s="42" t="s">
        <v>49</v>
      </c>
      <c r="R294" s="57" t="s">
        <v>49</v>
      </c>
      <c r="S294" s="42" t="s">
        <v>49</v>
      </c>
      <c r="T294" s="57" t="s">
        <v>49</v>
      </c>
      <c r="U294" s="42" t="s">
        <v>49</v>
      </c>
      <c r="V294" s="57" t="s">
        <v>49</v>
      </c>
      <c r="W294" s="42" t="s">
        <v>49</v>
      </c>
      <c r="X294" s="57" t="s">
        <v>49</v>
      </c>
      <c r="Y294" s="42" t="s">
        <v>49</v>
      </c>
      <c r="Z294" s="57" t="s">
        <v>49</v>
      </c>
      <c r="AA294" s="42" t="s">
        <v>49</v>
      </c>
      <c r="AB294" s="57" t="s">
        <v>49</v>
      </c>
      <c r="AC294" s="42" t="s">
        <v>49</v>
      </c>
      <c r="AD294" s="57" t="s">
        <v>49</v>
      </c>
      <c r="AE294" s="42" t="s">
        <v>49</v>
      </c>
      <c r="AF294" s="57" t="s">
        <v>49</v>
      </c>
      <c r="AG294" s="42" t="s">
        <v>49</v>
      </c>
      <c r="AH294" s="57" t="s">
        <v>49</v>
      </c>
      <c r="AI294" s="42" t="s">
        <v>49</v>
      </c>
      <c r="AJ294" s="57" t="s">
        <v>49</v>
      </c>
      <c r="AK294" s="42" t="s">
        <v>49</v>
      </c>
      <c r="AL294" s="57" t="s">
        <v>49</v>
      </c>
      <c r="AM294" s="42" t="s">
        <v>49</v>
      </c>
      <c r="AN294" s="57" t="s">
        <v>49</v>
      </c>
      <c r="AO294" s="42" t="s">
        <v>49</v>
      </c>
      <c r="AP294" s="57" t="s">
        <v>49</v>
      </c>
      <c r="AQ294" s="42" t="s">
        <v>49</v>
      </c>
      <c r="AR294" s="57" t="s">
        <v>49</v>
      </c>
      <c r="AS294" s="42" t="s">
        <v>49</v>
      </c>
      <c r="AT294" s="57" t="s">
        <v>49</v>
      </c>
      <c r="AU294" s="42" t="s">
        <v>49</v>
      </c>
      <c r="AV294" s="57" t="s">
        <v>49</v>
      </c>
      <c r="AW294" s="42" t="s">
        <v>49</v>
      </c>
      <c r="AX294" s="57" t="s">
        <v>49</v>
      </c>
      <c r="AY294" s="42" t="s">
        <v>49</v>
      </c>
      <c r="AZ294" s="57" t="s">
        <v>49</v>
      </c>
      <c r="BA294" s="42" t="s">
        <v>49</v>
      </c>
      <c r="BB294" s="57" t="s">
        <v>49</v>
      </c>
      <c r="BC294" s="42" t="s">
        <v>49</v>
      </c>
      <c r="BD294" s="57" t="s">
        <v>49</v>
      </c>
      <c r="BE294" s="42" t="s">
        <v>49</v>
      </c>
      <c r="BF294" s="57" t="s">
        <v>49</v>
      </c>
      <c r="BG294" s="42" t="s">
        <v>49</v>
      </c>
      <c r="BH294" s="57" t="s">
        <v>49</v>
      </c>
      <c r="BI294" s="58"/>
    </row>
    <row r="295" spans="2:61" ht="33" customHeight="1" x14ac:dyDescent="0.2">
      <c r="B295" s="53" t="s">
        <v>615</v>
      </c>
      <c r="C295" s="54" t="s">
        <v>616</v>
      </c>
      <c r="D295" s="55" t="s">
        <v>54</v>
      </c>
      <c r="E295" s="42" t="s">
        <v>49</v>
      </c>
      <c r="F295" s="56" t="s">
        <v>49</v>
      </c>
      <c r="G295" s="42" t="s">
        <v>49</v>
      </c>
      <c r="H295" s="56" t="s">
        <v>49</v>
      </c>
      <c r="I295" s="42" t="s">
        <v>49</v>
      </c>
      <c r="J295" s="56" t="s">
        <v>49</v>
      </c>
      <c r="K295" s="42" t="s">
        <v>49</v>
      </c>
      <c r="L295" s="56" t="s">
        <v>49</v>
      </c>
      <c r="M295" s="42" t="s">
        <v>49</v>
      </c>
      <c r="N295" s="57" t="s">
        <v>49</v>
      </c>
      <c r="O295" s="42" t="s">
        <v>49</v>
      </c>
      <c r="P295" s="57" t="s">
        <v>49</v>
      </c>
      <c r="Q295" s="42" t="s">
        <v>49</v>
      </c>
      <c r="R295" s="57" t="s">
        <v>49</v>
      </c>
      <c r="S295" s="42" t="s">
        <v>49</v>
      </c>
      <c r="T295" s="57" t="s">
        <v>49</v>
      </c>
      <c r="U295" s="42" t="s">
        <v>57</v>
      </c>
      <c r="V295" s="57" t="s">
        <v>56</v>
      </c>
      <c r="W295" s="42" t="s">
        <v>49</v>
      </c>
      <c r="X295" s="57" t="s">
        <v>49</v>
      </c>
      <c r="Y295" s="42" t="s">
        <v>55</v>
      </c>
      <c r="Z295" s="57" t="s">
        <v>56</v>
      </c>
      <c r="AA295" s="42" t="s">
        <v>49</v>
      </c>
      <c r="AB295" s="57" t="s">
        <v>49</v>
      </c>
      <c r="AC295" s="42" t="s">
        <v>49</v>
      </c>
      <c r="AD295" s="57" t="s">
        <v>49</v>
      </c>
      <c r="AE295" s="42" t="s">
        <v>49</v>
      </c>
      <c r="AF295" s="57" t="s">
        <v>49</v>
      </c>
      <c r="AG295" s="42" t="s">
        <v>49</v>
      </c>
      <c r="AH295" s="57" t="s">
        <v>49</v>
      </c>
      <c r="AI295" s="42" t="s">
        <v>49</v>
      </c>
      <c r="AJ295" s="57" t="s">
        <v>49</v>
      </c>
      <c r="AK295" s="42" t="s">
        <v>49</v>
      </c>
      <c r="AL295" s="57" t="s">
        <v>49</v>
      </c>
      <c r="AM295" s="42" t="s">
        <v>49</v>
      </c>
      <c r="AN295" s="57" t="s">
        <v>49</v>
      </c>
      <c r="AO295" s="42" t="s">
        <v>49</v>
      </c>
      <c r="AP295" s="57" t="s">
        <v>49</v>
      </c>
      <c r="AQ295" s="42" t="s">
        <v>50</v>
      </c>
      <c r="AR295" s="57" t="s">
        <v>56</v>
      </c>
      <c r="AS295" s="42" t="s">
        <v>49</v>
      </c>
      <c r="AT295" s="57" t="s">
        <v>49</v>
      </c>
      <c r="AU295" s="42" t="s">
        <v>49</v>
      </c>
      <c r="AV295" s="57" t="s">
        <v>49</v>
      </c>
      <c r="AW295" s="42" t="s">
        <v>49</v>
      </c>
      <c r="AX295" s="57" t="s">
        <v>49</v>
      </c>
      <c r="AY295" s="42" t="s">
        <v>49</v>
      </c>
      <c r="AZ295" s="57" t="s">
        <v>49</v>
      </c>
      <c r="BA295" s="42" t="s">
        <v>49</v>
      </c>
      <c r="BB295" s="57" t="s">
        <v>49</v>
      </c>
      <c r="BC295" s="42" t="s">
        <v>49</v>
      </c>
      <c r="BD295" s="57" t="s">
        <v>49</v>
      </c>
      <c r="BE295" s="42" t="s">
        <v>49</v>
      </c>
      <c r="BF295" s="57" t="s">
        <v>49</v>
      </c>
      <c r="BG295" s="42" t="s">
        <v>49</v>
      </c>
      <c r="BH295" s="57" t="s">
        <v>49</v>
      </c>
      <c r="BI295" s="58"/>
    </row>
    <row r="296" spans="2:61" ht="33" customHeight="1" x14ac:dyDescent="0.2">
      <c r="B296" s="53" t="s">
        <v>617</v>
      </c>
      <c r="C296" s="54" t="s">
        <v>618</v>
      </c>
      <c r="D296" s="55" t="s">
        <v>48</v>
      </c>
      <c r="E296" s="42" t="s">
        <v>49</v>
      </c>
      <c r="F296" s="56" t="s">
        <v>49</v>
      </c>
      <c r="G296" s="42" t="s">
        <v>49</v>
      </c>
      <c r="H296" s="56" t="s">
        <v>49</v>
      </c>
      <c r="I296" s="42" t="s">
        <v>49</v>
      </c>
      <c r="J296" s="56" t="s">
        <v>49</v>
      </c>
      <c r="K296" s="42" t="s">
        <v>49</v>
      </c>
      <c r="L296" s="56" t="s">
        <v>49</v>
      </c>
      <c r="M296" s="42" t="s">
        <v>49</v>
      </c>
      <c r="N296" s="57" t="s">
        <v>49</v>
      </c>
      <c r="O296" s="42" t="s">
        <v>49</v>
      </c>
      <c r="P296" s="57" t="s">
        <v>49</v>
      </c>
      <c r="Q296" s="42" t="s">
        <v>49</v>
      </c>
      <c r="R296" s="57" t="s">
        <v>49</v>
      </c>
      <c r="S296" s="42" t="s">
        <v>55</v>
      </c>
      <c r="T296" s="57" t="s">
        <v>51</v>
      </c>
      <c r="U296" s="42" t="s">
        <v>49</v>
      </c>
      <c r="V296" s="57" t="s">
        <v>49</v>
      </c>
      <c r="W296" s="42" t="s">
        <v>49</v>
      </c>
      <c r="X296" s="57" t="s">
        <v>49</v>
      </c>
      <c r="Y296" s="42" t="s">
        <v>49</v>
      </c>
      <c r="Z296" s="57" t="s">
        <v>49</v>
      </c>
      <c r="AA296" s="42" t="s">
        <v>49</v>
      </c>
      <c r="AB296" s="57" t="s">
        <v>49</v>
      </c>
      <c r="AC296" s="42" t="s">
        <v>49</v>
      </c>
      <c r="AD296" s="57" t="s">
        <v>49</v>
      </c>
      <c r="AE296" s="42" t="s">
        <v>49</v>
      </c>
      <c r="AF296" s="57" t="s">
        <v>49</v>
      </c>
      <c r="AG296" s="42" t="s">
        <v>49</v>
      </c>
      <c r="AH296" s="57" t="s">
        <v>49</v>
      </c>
      <c r="AI296" s="42" t="s">
        <v>49</v>
      </c>
      <c r="AJ296" s="57" t="s">
        <v>49</v>
      </c>
      <c r="AK296" s="42" t="s">
        <v>49</v>
      </c>
      <c r="AL296" s="57" t="s">
        <v>49</v>
      </c>
      <c r="AM296" s="42" t="s">
        <v>49</v>
      </c>
      <c r="AN296" s="57" t="s">
        <v>49</v>
      </c>
      <c r="AO296" s="42" t="s">
        <v>49</v>
      </c>
      <c r="AP296" s="57" t="s">
        <v>49</v>
      </c>
      <c r="AQ296" s="42" t="s">
        <v>49</v>
      </c>
      <c r="AR296" s="57" t="s">
        <v>49</v>
      </c>
      <c r="AS296" s="42" t="s">
        <v>49</v>
      </c>
      <c r="AT296" s="57" t="s">
        <v>49</v>
      </c>
      <c r="AU296" s="42" t="s">
        <v>49</v>
      </c>
      <c r="AV296" s="57" t="s">
        <v>49</v>
      </c>
      <c r="AW296" s="42" t="s">
        <v>49</v>
      </c>
      <c r="AX296" s="57" t="s">
        <v>49</v>
      </c>
      <c r="AY296" s="42" t="s">
        <v>49</v>
      </c>
      <c r="AZ296" s="57" t="s">
        <v>49</v>
      </c>
      <c r="BA296" s="42" t="s">
        <v>49</v>
      </c>
      <c r="BB296" s="57" t="s">
        <v>49</v>
      </c>
      <c r="BC296" s="42" t="s">
        <v>49</v>
      </c>
      <c r="BD296" s="57" t="s">
        <v>49</v>
      </c>
      <c r="BE296" s="42" t="s">
        <v>50</v>
      </c>
      <c r="BF296" s="57" t="s">
        <v>60</v>
      </c>
      <c r="BG296" s="42" t="s">
        <v>49</v>
      </c>
      <c r="BH296" s="57" t="s">
        <v>49</v>
      </c>
      <c r="BI296" s="58"/>
    </row>
    <row r="297" spans="2:61" ht="33" customHeight="1" x14ac:dyDescent="0.2">
      <c r="B297" s="53" t="s">
        <v>619</v>
      </c>
      <c r="C297" s="54" t="s">
        <v>620</v>
      </c>
      <c r="D297" s="55" t="s">
        <v>48</v>
      </c>
      <c r="E297" s="42" t="s">
        <v>49</v>
      </c>
      <c r="F297" s="56" t="s">
        <v>49</v>
      </c>
      <c r="G297" s="42" t="s">
        <v>49</v>
      </c>
      <c r="H297" s="56" t="s">
        <v>49</v>
      </c>
      <c r="I297" s="42" t="s">
        <v>49</v>
      </c>
      <c r="J297" s="56" t="s">
        <v>49</v>
      </c>
      <c r="K297" s="42" t="s">
        <v>49</v>
      </c>
      <c r="L297" s="56" t="s">
        <v>49</v>
      </c>
      <c r="M297" s="42" t="s">
        <v>49</v>
      </c>
      <c r="N297" s="57" t="s">
        <v>49</v>
      </c>
      <c r="O297" s="42" t="s">
        <v>49</v>
      </c>
      <c r="P297" s="57" t="s">
        <v>49</v>
      </c>
      <c r="Q297" s="42" t="s">
        <v>49</v>
      </c>
      <c r="R297" s="57" t="s">
        <v>49</v>
      </c>
      <c r="S297" s="42" t="s">
        <v>49</v>
      </c>
      <c r="T297" s="57" t="s">
        <v>49</v>
      </c>
      <c r="U297" s="42" t="s">
        <v>50</v>
      </c>
      <c r="V297" s="57" t="s">
        <v>60</v>
      </c>
      <c r="W297" s="42" t="s">
        <v>49</v>
      </c>
      <c r="X297" s="57" t="s">
        <v>49</v>
      </c>
      <c r="Y297" s="42" t="s">
        <v>49</v>
      </c>
      <c r="Z297" s="57" t="s">
        <v>49</v>
      </c>
      <c r="AA297" s="42" t="s">
        <v>49</v>
      </c>
      <c r="AB297" s="57" t="s">
        <v>49</v>
      </c>
      <c r="AC297" s="42" t="s">
        <v>49</v>
      </c>
      <c r="AD297" s="57" t="s">
        <v>49</v>
      </c>
      <c r="AE297" s="42" t="s">
        <v>49</v>
      </c>
      <c r="AF297" s="57" t="s">
        <v>49</v>
      </c>
      <c r="AG297" s="42" t="s">
        <v>49</v>
      </c>
      <c r="AH297" s="57" t="s">
        <v>49</v>
      </c>
      <c r="AI297" s="42" t="s">
        <v>49</v>
      </c>
      <c r="AJ297" s="57" t="s">
        <v>49</v>
      </c>
      <c r="AK297" s="42" t="s">
        <v>49</v>
      </c>
      <c r="AL297" s="57" t="s">
        <v>49</v>
      </c>
      <c r="AM297" s="42" t="s">
        <v>49</v>
      </c>
      <c r="AN297" s="57" t="s">
        <v>49</v>
      </c>
      <c r="AO297" s="42" t="s">
        <v>49</v>
      </c>
      <c r="AP297" s="57" t="s">
        <v>49</v>
      </c>
      <c r="AQ297" s="42" t="s">
        <v>49</v>
      </c>
      <c r="AR297" s="57" t="s">
        <v>49</v>
      </c>
      <c r="AS297" s="42" t="s">
        <v>49</v>
      </c>
      <c r="AT297" s="57" t="s">
        <v>49</v>
      </c>
      <c r="AU297" s="42" t="s">
        <v>49</v>
      </c>
      <c r="AV297" s="57" t="s">
        <v>49</v>
      </c>
      <c r="AW297" s="42" t="s">
        <v>49</v>
      </c>
      <c r="AX297" s="57" t="s">
        <v>49</v>
      </c>
      <c r="AY297" s="42" t="s">
        <v>49</v>
      </c>
      <c r="AZ297" s="57" t="s">
        <v>49</v>
      </c>
      <c r="BA297" s="42" t="s">
        <v>49</v>
      </c>
      <c r="BB297" s="57" t="s">
        <v>49</v>
      </c>
      <c r="BC297" s="42" t="s">
        <v>49</v>
      </c>
      <c r="BD297" s="57" t="s">
        <v>49</v>
      </c>
      <c r="BE297" s="42" t="s">
        <v>49</v>
      </c>
      <c r="BF297" s="57" t="s">
        <v>49</v>
      </c>
      <c r="BG297" s="42" t="s">
        <v>49</v>
      </c>
      <c r="BH297" s="57" t="s">
        <v>49</v>
      </c>
      <c r="BI297" s="58"/>
    </row>
    <row r="298" spans="2:61" ht="33" customHeight="1" x14ac:dyDescent="0.2">
      <c r="B298" s="53" t="s">
        <v>621</v>
      </c>
      <c r="C298" s="54" t="s">
        <v>622</v>
      </c>
      <c r="D298" s="55" t="s">
        <v>48</v>
      </c>
      <c r="E298" s="42" t="s">
        <v>49</v>
      </c>
      <c r="F298" s="56" t="s">
        <v>49</v>
      </c>
      <c r="G298" s="42" t="s">
        <v>49</v>
      </c>
      <c r="H298" s="56" t="s">
        <v>49</v>
      </c>
      <c r="I298" s="42" t="s">
        <v>49</v>
      </c>
      <c r="J298" s="56" t="s">
        <v>49</v>
      </c>
      <c r="K298" s="42" t="s">
        <v>49</v>
      </c>
      <c r="L298" s="56" t="s">
        <v>49</v>
      </c>
      <c r="M298" s="42" t="s">
        <v>49</v>
      </c>
      <c r="N298" s="57" t="s">
        <v>49</v>
      </c>
      <c r="O298" s="42" t="s">
        <v>49</v>
      </c>
      <c r="P298" s="57" t="s">
        <v>49</v>
      </c>
      <c r="Q298" s="42" t="s">
        <v>49</v>
      </c>
      <c r="R298" s="57" t="s">
        <v>49</v>
      </c>
      <c r="S298" s="42" t="s">
        <v>49</v>
      </c>
      <c r="T298" s="57" t="s">
        <v>49</v>
      </c>
      <c r="U298" s="42" t="s">
        <v>49</v>
      </c>
      <c r="V298" s="57" t="s">
        <v>49</v>
      </c>
      <c r="W298" s="42" t="s">
        <v>49</v>
      </c>
      <c r="X298" s="57" t="s">
        <v>49</v>
      </c>
      <c r="Y298" s="42" t="s">
        <v>49</v>
      </c>
      <c r="Z298" s="57" t="s">
        <v>49</v>
      </c>
      <c r="AA298" s="42" t="s">
        <v>49</v>
      </c>
      <c r="AB298" s="57" t="s">
        <v>49</v>
      </c>
      <c r="AC298" s="42" t="s">
        <v>49</v>
      </c>
      <c r="AD298" s="57" t="s">
        <v>49</v>
      </c>
      <c r="AE298" s="42" t="s">
        <v>49</v>
      </c>
      <c r="AF298" s="57" t="s">
        <v>49</v>
      </c>
      <c r="AG298" s="42" t="s">
        <v>49</v>
      </c>
      <c r="AH298" s="57" t="s">
        <v>49</v>
      </c>
      <c r="AI298" s="42" t="s">
        <v>49</v>
      </c>
      <c r="AJ298" s="57" t="s">
        <v>49</v>
      </c>
      <c r="AK298" s="42" t="s">
        <v>55</v>
      </c>
      <c r="AL298" s="57" t="s">
        <v>60</v>
      </c>
      <c r="AM298" s="42" t="s">
        <v>50</v>
      </c>
      <c r="AN298" s="57" t="s">
        <v>60</v>
      </c>
      <c r="AO298" s="42" t="s">
        <v>49</v>
      </c>
      <c r="AP298" s="57" t="s">
        <v>49</v>
      </c>
      <c r="AQ298" s="42" t="s">
        <v>49</v>
      </c>
      <c r="AR298" s="57" t="s">
        <v>49</v>
      </c>
      <c r="AS298" s="42" t="s">
        <v>49</v>
      </c>
      <c r="AT298" s="57" t="s">
        <v>49</v>
      </c>
      <c r="AU298" s="42" t="s">
        <v>49</v>
      </c>
      <c r="AV298" s="57" t="s">
        <v>49</v>
      </c>
      <c r="AW298" s="42" t="s">
        <v>49</v>
      </c>
      <c r="AX298" s="57" t="s">
        <v>49</v>
      </c>
      <c r="AY298" s="42" t="s">
        <v>49</v>
      </c>
      <c r="AZ298" s="57" t="s">
        <v>49</v>
      </c>
      <c r="BA298" s="42" t="s">
        <v>49</v>
      </c>
      <c r="BB298" s="57" t="s">
        <v>49</v>
      </c>
      <c r="BC298" s="42" t="s">
        <v>49</v>
      </c>
      <c r="BD298" s="57" t="s">
        <v>49</v>
      </c>
      <c r="BE298" s="42" t="s">
        <v>49</v>
      </c>
      <c r="BF298" s="57" t="s">
        <v>49</v>
      </c>
      <c r="BG298" s="42" t="s">
        <v>49</v>
      </c>
      <c r="BH298" s="57" t="s">
        <v>49</v>
      </c>
      <c r="BI298" s="58"/>
    </row>
    <row r="299" spans="2:61" ht="33" customHeight="1" x14ac:dyDescent="0.2">
      <c r="B299" s="53" t="s">
        <v>623</v>
      </c>
      <c r="C299" s="54" t="s">
        <v>624</v>
      </c>
      <c r="D299" s="55" t="s">
        <v>48</v>
      </c>
      <c r="E299" s="42" t="s">
        <v>57</v>
      </c>
      <c r="F299" s="56" t="s">
        <v>60</v>
      </c>
      <c r="G299" s="42" t="s">
        <v>49</v>
      </c>
      <c r="H299" s="56" t="s">
        <v>49</v>
      </c>
      <c r="I299" s="42" t="s">
        <v>49</v>
      </c>
      <c r="J299" s="56" t="s">
        <v>49</v>
      </c>
      <c r="K299" s="42" t="s">
        <v>49</v>
      </c>
      <c r="L299" s="56" t="s">
        <v>49</v>
      </c>
      <c r="M299" s="42" t="s">
        <v>50</v>
      </c>
      <c r="N299" s="57" t="s">
        <v>60</v>
      </c>
      <c r="O299" s="42" t="s">
        <v>49</v>
      </c>
      <c r="P299" s="57" t="s">
        <v>49</v>
      </c>
      <c r="Q299" s="42" t="s">
        <v>49</v>
      </c>
      <c r="R299" s="57" t="s">
        <v>49</v>
      </c>
      <c r="S299" s="42" t="s">
        <v>49</v>
      </c>
      <c r="T299" s="57" t="s">
        <v>49</v>
      </c>
      <c r="U299" s="42" t="s">
        <v>49</v>
      </c>
      <c r="V299" s="57" t="s">
        <v>49</v>
      </c>
      <c r="W299" s="42" t="s">
        <v>49</v>
      </c>
      <c r="X299" s="57" t="s">
        <v>49</v>
      </c>
      <c r="Y299" s="42" t="s">
        <v>49</v>
      </c>
      <c r="Z299" s="57" t="s">
        <v>49</v>
      </c>
      <c r="AA299" s="42" t="s">
        <v>49</v>
      </c>
      <c r="AB299" s="57" t="s">
        <v>49</v>
      </c>
      <c r="AC299" s="42" t="s">
        <v>49</v>
      </c>
      <c r="AD299" s="57" t="s">
        <v>49</v>
      </c>
      <c r="AE299" s="42" t="s">
        <v>49</v>
      </c>
      <c r="AF299" s="57" t="s">
        <v>49</v>
      </c>
      <c r="AG299" s="42" t="s">
        <v>49</v>
      </c>
      <c r="AH299" s="57" t="s">
        <v>49</v>
      </c>
      <c r="AI299" s="42" t="s">
        <v>49</v>
      </c>
      <c r="AJ299" s="57" t="s">
        <v>49</v>
      </c>
      <c r="AK299" s="42" t="s">
        <v>49</v>
      </c>
      <c r="AL299" s="57" t="s">
        <v>49</v>
      </c>
      <c r="AM299" s="42" t="s">
        <v>49</v>
      </c>
      <c r="AN299" s="57" t="s">
        <v>49</v>
      </c>
      <c r="AO299" s="42" t="s">
        <v>49</v>
      </c>
      <c r="AP299" s="57" t="s">
        <v>49</v>
      </c>
      <c r="AQ299" s="42" t="s">
        <v>49</v>
      </c>
      <c r="AR299" s="57" t="s">
        <v>49</v>
      </c>
      <c r="AS299" s="42" t="s">
        <v>49</v>
      </c>
      <c r="AT299" s="57" t="s">
        <v>49</v>
      </c>
      <c r="AU299" s="42" t="s">
        <v>49</v>
      </c>
      <c r="AV299" s="57" t="s">
        <v>49</v>
      </c>
      <c r="AW299" s="42" t="s">
        <v>49</v>
      </c>
      <c r="AX299" s="57" t="s">
        <v>49</v>
      </c>
      <c r="AY299" s="42" t="s">
        <v>55</v>
      </c>
      <c r="AZ299" s="57" t="s">
        <v>60</v>
      </c>
      <c r="BA299" s="42" t="s">
        <v>49</v>
      </c>
      <c r="BB299" s="57" t="s">
        <v>49</v>
      </c>
      <c r="BC299" s="42" t="s">
        <v>49</v>
      </c>
      <c r="BD299" s="57" t="s">
        <v>49</v>
      </c>
      <c r="BE299" s="42" t="s">
        <v>49</v>
      </c>
      <c r="BF299" s="57" t="s">
        <v>49</v>
      </c>
      <c r="BG299" s="42" t="s">
        <v>49</v>
      </c>
      <c r="BH299" s="57" t="s">
        <v>49</v>
      </c>
      <c r="BI299" s="58"/>
    </row>
    <row r="300" spans="2:61" ht="33" customHeight="1" x14ac:dyDescent="0.2">
      <c r="B300" s="53" t="s">
        <v>625</v>
      </c>
      <c r="C300" s="54" t="s">
        <v>626</v>
      </c>
      <c r="D300" s="55" t="s">
        <v>48</v>
      </c>
      <c r="E300" s="42" t="s">
        <v>49</v>
      </c>
      <c r="F300" s="56" t="s">
        <v>49</v>
      </c>
      <c r="G300" s="42" t="s">
        <v>50</v>
      </c>
      <c r="H300" s="56" t="s">
        <v>51</v>
      </c>
      <c r="I300" s="42" t="s">
        <v>49</v>
      </c>
      <c r="J300" s="56" t="s">
        <v>49</v>
      </c>
      <c r="K300" s="42" t="s">
        <v>49</v>
      </c>
      <c r="L300" s="56" t="s">
        <v>49</v>
      </c>
      <c r="M300" s="42" t="s">
        <v>49</v>
      </c>
      <c r="N300" s="57" t="s">
        <v>49</v>
      </c>
      <c r="O300" s="42" t="s">
        <v>49</v>
      </c>
      <c r="P300" s="57" t="s">
        <v>49</v>
      </c>
      <c r="Q300" s="42" t="s">
        <v>49</v>
      </c>
      <c r="R300" s="57" t="s">
        <v>49</v>
      </c>
      <c r="S300" s="42" t="s">
        <v>49</v>
      </c>
      <c r="T300" s="57" t="s">
        <v>49</v>
      </c>
      <c r="U300" s="42" t="s">
        <v>49</v>
      </c>
      <c r="V300" s="57" t="s">
        <v>49</v>
      </c>
      <c r="W300" s="42" t="s">
        <v>49</v>
      </c>
      <c r="X300" s="57" t="s">
        <v>49</v>
      </c>
      <c r="Y300" s="42" t="s">
        <v>49</v>
      </c>
      <c r="Z300" s="57" t="s">
        <v>49</v>
      </c>
      <c r="AA300" s="42" t="s">
        <v>49</v>
      </c>
      <c r="AB300" s="57" t="s">
        <v>49</v>
      </c>
      <c r="AC300" s="42" t="s">
        <v>49</v>
      </c>
      <c r="AD300" s="57" t="s">
        <v>49</v>
      </c>
      <c r="AE300" s="42" t="s">
        <v>49</v>
      </c>
      <c r="AF300" s="57" t="s">
        <v>49</v>
      </c>
      <c r="AG300" s="42" t="s">
        <v>49</v>
      </c>
      <c r="AH300" s="57" t="s">
        <v>49</v>
      </c>
      <c r="AI300" s="42" t="s">
        <v>49</v>
      </c>
      <c r="AJ300" s="57" t="s">
        <v>49</v>
      </c>
      <c r="AK300" s="42" t="s">
        <v>57</v>
      </c>
      <c r="AL300" s="57" t="s">
        <v>51</v>
      </c>
      <c r="AM300" s="42" t="s">
        <v>55</v>
      </c>
      <c r="AN300" s="57" t="s">
        <v>60</v>
      </c>
      <c r="AO300" s="42" t="s">
        <v>49</v>
      </c>
      <c r="AP300" s="57" t="s">
        <v>49</v>
      </c>
      <c r="AQ300" s="42" t="s">
        <v>49</v>
      </c>
      <c r="AR300" s="57" t="s">
        <v>49</v>
      </c>
      <c r="AS300" s="42" t="s">
        <v>49</v>
      </c>
      <c r="AT300" s="57" t="s">
        <v>49</v>
      </c>
      <c r="AU300" s="42" t="s">
        <v>49</v>
      </c>
      <c r="AV300" s="57" t="s">
        <v>49</v>
      </c>
      <c r="AW300" s="42" t="s">
        <v>49</v>
      </c>
      <c r="AX300" s="57" t="s">
        <v>49</v>
      </c>
      <c r="AY300" s="42" t="s">
        <v>49</v>
      </c>
      <c r="AZ300" s="57" t="s">
        <v>49</v>
      </c>
      <c r="BA300" s="42" t="s">
        <v>49</v>
      </c>
      <c r="BB300" s="57" t="s">
        <v>49</v>
      </c>
      <c r="BC300" s="42" t="s">
        <v>49</v>
      </c>
      <c r="BD300" s="57" t="s">
        <v>49</v>
      </c>
      <c r="BE300" s="42" t="s">
        <v>49</v>
      </c>
      <c r="BF300" s="57" t="s">
        <v>49</v>
      </c>
      <c r="BG300" s="42" t="s">
        <v>49</v>
      </c>
      <c r="BH300" s="57" t="s">
        <v>49</v>
      </c>
      <c r="BI300" s="58"/>
    </row>
    <row r="301" spans="2:61" ht="33" customHeight="1" x14ac:dyDescent="0.2">
      <c r="B301" s="53" t="s">
        <v>627</v>
      </c>
      <c r="C301" s="54" t="s">
        <v>628</v>
      </c>
      <c r="D301" s="55" t="s">
        <v>48</v>
      </c>
      <c r="E301" s="42" t="s">
        <v>49</v>
      </c>
      <c r="F301" s="56" t="s">
        <v>49</v>
      </c>
      <c r="G301" s="42" t="s">
        <v>49</v>
      </c>
      <c r="H301" s="56" t="s">
        <v>49</v>
      </c>
      <c r="I301" s="42" t="s">
        <v>49</v>
      </c>
      <c r="J301" s="56" t="s">
        <v>49</v>
      </c>
      <c r="K301" s="42" t="s">
        <v>49</v>
      </c>
      <c r="L301" s="56" t="s">
        <v>49</v>
      </c>
      <c r="M301" s="42" t="s">
        <v>49</v>
      </c>
      <c r="N301" s="57" t="s">
        <v>49</v>
      </c>
      <c r="O301" s="42" t="s">
        <v>49</v>
      </c>
      <c r="P301" s="57" t="s">
        <v>49</v>
      </c>
      <c r="Q301" s="42" t="s">
        <v>49</v>
      </c>
      <c r="R301" s="57" t="s">
        <v>49</v>
      </c>
      <c r="S301" s="42" t="s">
        <v>49</v>
      </c>
      <c r="T301" s="57" t="s">
        <v>49</v>
      </c>
      <c r="U301" s="42" t="s">
        <v>55</v>
      </c>
      <c r="V301" s="57" t="s">
        <v>60</v>
      </c>
      <c r="W301" s="42" t="s">
        <v>49</v>
      </c>
      <c r="X301" s="57" t="s">
        <v>49</v>
      </c>
      <c r="Y301" s="42" t="s">
        <v>49</v>
      </c>
      <c r="Z301" s="57" t="s">
        <v>49</v>
      </c>
      <c r="AA301" s="42" t="s">
        <v>49</v>
      </c>
      <c r="AB301" s="57" t="s">
        <v>49</v>
      </c>
      <c r="AC301" s="42" t="s">
        <v>49</v>
      </c>
      <c r="AD301" s="57" t="s">
        <v>49</v>
      </c>
      <c r="AE301" s="42" t="s">
        <v>49</v>
      </c>
      <c r="AF301" s="57" t="s">
        <v>49</v>
      </c>
      <c r="AG301" s="42" t="s">
        <v>49</v>
      </c>
      <c r="AH301" s="57" t="s">
        <v>49</v>
      </c>
      <c r="AI301" s="42" t="s">
        <v>49</v>
      </c>
      <c r="AJ301" s="57" t="s">
        <v>49</v>
      </c>
      <c r="AK301" s="42" t="s">
        <v>49</v>
      </c>
      <c r="AL301" s="57" t="s">
        <v>49</v>
      </c>
      <c r="AM301" s="42" t="s">
        <v>49</v>
      </c>
      <c r="AN301" s="57" t="s">
        <v>49</v>
      </c>
      <c r="AO301" s="42" t="s">
        <v>49</v>
      </c>
      <c r="AP301" s="57" t="s">
        <v>49</v>
      </c>
      <c r="AQ301" s="42" t="s">
        <v>50</v>
      </c>
      <c r="AR301" s="57" t="s">
        <v>60</v>
      </c>
      <c r="AS301" s="42" t="s">
        <v>49</v>
      </c>
      <c r="AT301" s="57" t="s">
        <v>49</v>
      </c>
      <c r="AU301" s="42" t="s">
        <v>49</v>
      </c>
      <c r="AV301" s="57" t="s">
        <v>49</v>
      </c>
      <c r="AW301" s="42" t="s">
        <v>49</v>
      </c>
      <c r="AX301" s="57" t="s">
        <v>49</v>
      </c>
      <c r="AY301" s="42" t="s">
        <v>49</v>
      </c>
      <c r="AZ301" s="57" t="s">
        <v>49</v>
      </c>
      <c r="BA301" s="42" t="s">
        <v>49</v>
      </c>
      <c r="BB301" s="57" t="s">
        <v>49</v>
      </c>
      <c r="BC301" s="42" t="s">
        <v>57</v>
      </c>
      <c r="BD301" s="57" t="s">
        <v>60</v>
      </c>
      <c r="BE301" s="42" t="s">
        <v>49</v>
      </c>
      <c r="BF301" s="57" t="s">
        <v>49</v>
      </c>
      <c r="BG301" s="42" t="s">
        <v>49</v>
      </c>
      <c r="BH301" s="57" t="s">
        <v>49</v>
      </c>
      <c r="BI301" s="58"/>
    </row>
    <row r="302" spans="2:61" ht="33" customHeight="1" x14ac:dyDescent="0.2">
      <c r="B302" s="53" t="s">
        <v>629</v>
      </c>
      <c r="C302" s="54" t="s">
        <v>630</v>
      </c>
      <c r="D302" s="55" t="s">
        <v>48</v>
      </c>
      <c r="E302" s="42" t="s">
        <v>49</v>
      </c>
      <c r="F302" s="56" t="s">
        <v>49</v>
      </c>
      <c r="G302" s="42" t="s">
        <v>49</v>
      </c>
      <c r="H302" s="56" t="s">
        <v>49</v>
      </c>
      <c r="I302" s="42" t="s">
        <v>49</v>
      </c>
      <c r="J302" s="56" t="s">
        <v>49</v>
      </c>
      <c r="K302" s="42" t="s">
        <v>49</v>
      </c>
      <c r="L302" s="56" t="s">
        <v>49</v>
      </c>
      <c r="M302" s="42" t="s">
        <v>49</v>
      </c>
      <c r="N302" s="57" t="s">
        <v>49</v>
      </c>
      <c r="O302" s="42" t="s">
        <v>49</v>
      </c>
      <c r="P302" s="57" t="s">
        <v>49</v>
      </c>
      <c r="Q302" s="42" t="s">
        <v>49</v>
      </c>
      <c r="R302" s="57" t="s">
        <v>49</v>
      </c>
      <c r="S302" s="42" t="s">
        <v>50</v>
      </c>
      <c r="T302" s="57" t="s">
        <v>60</v>
      </c>
      <c r="U302" s="42" t="s">
        <v>49</v>
      </c>
      <c r="V302" s="57" t="s">
        <v>49</v>
      </c>
      <c r="W302" s="42" t="s">
        <v>49</v>
      </c>
      <c r="X302" s="57" t="s">
        <v>49</v>
      </c>
      <c r="Y302" s="42" t="s">
        <v>49</v>
      </c>
      <c r="Z302" s="57" t="s">
        <v>49</v>
      </c>
      <c r="AA302" s="42" t="s">
        <v>49</v>
      </c>
      <c r="AB302" s="57" t="s">
        <v>49</v>
      </c>
      <c r="AC302" s="42" t="s">
        <v>49</v>
      </c>
      <c r="AD302" s="57" t="s">
        <v>49</v>
      </c>
      <c r="AE302" s="42" t="s">
        <v>49</v>
      </c>
      <c r="AF302" s="57" t="s">
        <v>49</v>
      </c>
      <c r="AG302" s="42" t="s">
        <v>49</v>
      </c>
      <c r="AH302" s="57" t="s">
        <v>49</v>
      </c>
      <c r="AI302" s="42" t="s">
        <v>49</v>
      </c>
      <c r="AJ302" s="57" t="s">
        <v>49</v>
      </c>
      <c r="AK302" s="42" t="s">
        <v>49</v>
      </c>
      <c r="AL302" s="57" t="s">
        <v>49</v>
      </c>
      <c r="AM302" s="42" t="s">
        <v>49</v>
      </c>
      <c r="AN302" s="57" t="s">
        <v>49</v>
      </c>
      <c r="AO302" s="42" t="s">
        <v>49</v>
      </c>
      <c r="AP302" s="57" t="s">
        <v>49</v>
      </c>
      <c r="AQ302" s="42" t="s">
        <v>49</v>
      </c>
      <c r="AR302" s="57" t="s">
        <v>49</v>
      </c>
      <c r="AS302" s="42" t="s">
        <v>49</v>
      </c>
      <c r="AT302" s="57" t="s">
        <v>49</v>
      </c>
      <c r="AU302" s="42" t="s">
        <v>49</v>
      </c>
      <c r="AV302" s="57" t="s">
        <v>49</v>
      </c>
      <c r="AW302" s="42" t="s">
        <v>49</v>
      </c>
      <c r="AX302" s="57" t="s">
        <v>49</v>
      </c>
      <c r="AY302" s="42" t="s">
        <v>49</v>
      </c>
      <c r="AZ302" s="57" t="s">
        <v>49</v>
      </c>
      <c r="BA302" s="42" t="s">
        <v>49</v>
      </c>
      <c r="BB302" s="57" t="s">
        <v>49</v>
      </c>
      <c r="BC302" s="42" t="s">
        <v>49</v>
      </c>
      <c r="BD302" s="57" t="s">
        <v>49</v>
      </c>
      <c r="BE302" s="42" t="s">
        <v>49</v>
      </c>
      <c r="BF302" s="57" t="s">
        <v>49</v>
      </c>
      <c r="BG302" s="42" t="s">
        <v>49</v>
      </c>
      <c r="BH302" s="57" t="s">
        <v>49</v>
      </c>
      <c r="BI302" s="58"/>
    </row>
    <row r="303" spans="2:61" ht="33" customHeight="1" x14ac:dyDescent="0.2">
      <c r="B303" s="53" t="s">
        <v>631</v>
      </c>
      <c r="C303" s="54" t="s">
        <v>632</v>
      </c>
      <c r="D303" s="55" t="s">
        <v>48</v>
      </c>
      <c r="E303" s="42" t="s">
        <v>49</v>
      </c>
      <c r="F303" s="56" t="s">
        <v>49</v>
      </c>
      <c r="G303" s="42" t="s">
        <v>49</v>
      </c>
      <c r="H303" s="56" t="s">
        <v>49</v>
      </c>
      <c r="I303" s="42" t="s">
        <v>49</v>
      </c>
      <c r="J303" s="56" t="s">
        <v>49</v>
      </c>
      <c r="K303" s="42" t="s">
        <v>49</v>
      </c>
      <c r="L303" s="56" t="s">
        <v>49</v>
      </c>
      <c r="M303" s="42" t="s">
        <v>50</v>
      </c>
      <c r="N303" s="57" t="s">
        <v>60</v>
      </c>
      <c r="O303" s="42" t="s">
        <v>49</v>
      </c>
      <c r="P303" s="57" t="s">
        <v>49</v>
      </c>
      <c r="Q303" s="42" t="s">
        <v>49</v>
      </c>
      <c r="R303" s="57" t="s">
        <v>49</v>
      </c>
      <c r="S303" s="42" t="s">
        <v>49</v>
      </c>
      <c r="T303" s="57" t="s">
        <v>49</v>
      </c>
      <c r="U303" s="42" t="s">
        <v>49</v>
      </c>
      <c r="V303" s="57" t="s">
        <v>49</v>
      </c>
      <c r="W303" s="42" t="s">
        <v>49</v>
      </c>
      <c r="X303" s="57" t="s">
        <v>49</v>
      </c>
      <c r="Y303" s="42" t="s">
        <v>49</v>
      </c>
      <c r="Z303" s="57" t="s">
        <v>49</v>
      </c>
      <c r="AA303" s="42" t="s">
        <v>49</v>
      </c>
      <c r="AB303" s="57" t="s">
        <v>49</v>
      </c>
      <c r="AC303" s="42" t="s">
        <v>49</v>
      </c>
      <c r="AD303" s="57" t="s">
        <v>49</v>
      </c>
      <c r="AE303" s="42" t="s">
        <v>49</v>
      </c>
      <c r="AF303" s="57" t="s">
        <v>49</v>
      </c>
      <c r="AG303" s="42" t="s">
        <v>49</v>
      </c>
      <c r="AH303" s="57" t="s">
        <v>49</v>
      </c>
      <c r="AI303" s="42" t="s">
        <v>49</v>
      </c>
      <c r="AJ303" s="57" t="s">
        <v>49</v>
      </c>
      <c r="AK303" s="42" t="s">
        <v>55</v>
      </c>
      <c r="AL303" s="57" t="s">
        <v>60</v>
      </c>
      <c r="AM303" s="42" t="s">
        <v>49</v>
      </c>
      <c r="AN303" s="57" t="s">
        <v>49</v>
      </c>
      <c r="AO303" s="42" t="s">
        <v>49</v>
      </c>
      <c r="AP303" s="57" t="s">
        <v>49</v>
      </c>
      <c r="AQ303" s="42" t="s">
        <v>49</v>
      </c>
      <c r="AR303" s="57" t="s">
        <v>49</v>
      </c>
      <c r="AS303" s="42" t="s">
        <v>49</v>
      </c>
      <c r="AT303" s="57" t="s">
        <v>49</v>
      </c>
      <c r="AU303" s="42" t="s">
        <v>49</v>
      </c>
      <c r="AV303" s="57" t="s">
        <v>49</v>
      </c>
      <c r="AW303" s="42" t="s">
        <v>49</v>
      </c>
      <c r="AX303" s="57" t="s">
        <v>49</v>
      </c>
      <c r="AY303" s="42" t="s">
        <v>49</v>
      </c>
      <c r="AZ303" s="57" t="s">
        <v>49</v>
      </c>
      <c r="BA303" s="42" t="s">
        <v>49</v>
      </c>
      <c r="BB303" s="57" t="s">
        <v>49</v>
      </c>
      <c r="BC303" s="42" t="s">
        <v>49</v>
      </c>
      <c r="BD303" s="57" t="s">
        <v>49</v>
      </c>
      <c r="BE303" s="42" t="s">
        <v>49</v>
      </c>
      <c r="BF303" s="57" t="s">
        <v>49</v>
      </c>
      <c r="BG303" s="42" t="s">
        <v>49</v>
      </c>
      <c r="BH303" s="57" t="s">
        <v>49</v>
      </c>
      <c r="BI303" s="58"/>
    </row>
    <row r="304" spans="2:61" ht="33" customHeight="1" x14ac:dyDescent="0.2">
      <c r="B304" s="53" t="s">
        <v>633</v>
      </c>
      <c r="C304" s="54" t="s">
        <v>634</v>
      </c>
      <c r="D304" s="55" t="s">
        <v>48</v>
      </c>
      <c r="E304" s="42" t="s">
        <v>49</v>
      </c>
      <c r="F304" s="56" t="s">
        <v>49</v>
      </c>
      <c r="G304" s="42" t="s">
        <v>49</v>
      </c>
      <c r="H304" s="56" t="s">
        <v>49</v>
      </c>
      <c r="I304" s="42" t="s">
        <v>49</v>
      </c>
      <c r="J304" s="56" t="s">
        <v>49</v>
      </c>
      <c r="K304" s="42" t="s">
        <v>49</v>
      </c>
      <c r="L304" s="56" t="s">
        <v>49</v>
      </c>
      <c r="M304" s="42" t="s">
        <v>49</v>
      </c>
      <c r="N304" s="57" t="s">
        <v>49</v>
      </c>
      <c r="O304" s="42" t="s">
        <v>49</v>
      </c>
      <c r="P304" s="57" t="s">
        <v>49</v>
      </c>
      <c r="Q304" s="42" t="s">
        <v>49</v>
      </c>
      <c r="R304" s="57" t="s">
        <v>49</v>
      </c>
      <c r="S304" s="42" t="s">
        <v>49</v>
      </c>
      <c r="T304" s="57" t="s">
        <v>49</v>
      </c>
      <c r="U304" s="42" t="s">
        <v>49</v>
      </c>
      <c r="V304" s="57" t="s">
        <v>49</v>
      </c>
      <c r="W304" s="42" t="s">
        <v>49</v>
      </c>
      <c r="X304" s="57" t="s">
        <v>49</v>
      </c>
      <c r="Y304" s="42" t="s">
        <v>50</v>
      </c>
      <c r="Z304" s="57" t="s">
        <v>60</v>
      </c>
      <c r="AA304" s="42" t="s">
        <v>49</v>
      </c>
      <c r="AB304" s="57" t="s">
        <v>49</v>
      </c>
      <c r="AC304" s="42" t="s">
        <v>49</v>
      </c>
      <c r="AD304" s="57" t="s">
        <v>49</v>
      </c>
      <c r="AE304" s="42" t="s">
        <v>49</v>
      </c>
      <c r="AF304" s="57" t="s">
        <v>49</v>
      </c>
      <c r="AG304" s="42" t="s">
        <v>49</v>
      </c>
      <c r="AH304" s="57" t="s">
        <v>49</v>
      </c>
      <c r="AI304" s="42" t="s">
        <v>49</v>
      </c>
      <c r="AJ304" s="57" t="s">
        <v>49</v>
      </c>
      <c r="AK304" s="42" t="s">
        <v>49</v>
      </c>
      <c r="AL304" s="57" t="s">
        <v>49</v>
      </c>
      <c r="AM304" s="42" t="s">
        <v>49</v>
      </c>
      <c r="AN304" s="57" t="s">
        <v>49</v>
      </c>
      <c r="AO304" s="42" t="s">
        <v>49</v>
      </c>
      <c r="AP304" s="57" t="s">
        <v>49</v>
      </c>
      <c r="AQ304" s="42" t="s">
        <v>55</v>
      </c>
      <c r="AR304" s="57" t="s">
        <v>60</v>
      </c>
      <c r="AS304" s="42" t="s">
        <v>49</v>
      </c>
      <c r="AT304" s="57" t="s">
        <v>49</v>
      </c>
      <c r="AU304" s="42" t="s">
        <v>49</v>
      </c>
      <c r="AV304" s="57" t="s">
        <v>49</v>
      </c>
      <c r="AW304" s="42" t="s">
        <v>49</v>
      </c>
      <c r="AX304" s="57" t="s">
        <v>49</v>
      </c>
      <c r="AY304" s="42" t="s">
        <v>49</v>
      </c>
      <c r="AZ304" s="57" t="s">
        <v>49</v>
      </c>
      <c r="BA304" s="42" t="s">
        <v>49</v>
      </c>
      <c r="BB304" s="57" t="s">
        <v>49</v>
      </c>
      <c r="BC304" s="42" t="s">
        <v>49</v>
      </c>
      <c r="BD304" s="57" t="s">
        <v>49</v>
      </c>
      <c r="BE304" s="42" t="s">
        <v>49</v>
      </c>
      <c r="BF304" s="57" t="s">
        <v>49</v>
      </c>
      <c r="BG304" s="42" t="s">
        <v>49</v>
      </c>
      <c r="BH304" s="57" t="s">
        <v>49</v>
      </c>
      <c r="BI304" s="58"/>
    </row>
    <row r="305" spans="2:61" ht="33" customHeight="1" x14ac:dyDescent="0.2">
      <c r="B305" s="53" t="s">
        <v>635</v>
      </c>
      <c r="C305" s="54" t="s">
        <v>636</v>
      </c>
      <c r="D305" s="55" t="s">
        <v>48</v>
      </c>
      <c r="E305" s="42" t="s">
        <v>57</v>
      </c>
      <c r="F305" s="56" t="s">
        <v>56</v>
      </c>
      <c r="G305" s="42" t="s">
        <v>50</v>
      </c>
      <c r="H305" s="56" t="s">
        <v>60</v>
      </c>
      <c r="I305" s="42" t="s">
        <v>49</v>
      </c>
      <c r="J305" s="56" t="s">
        <v>49</v>
      </c>
      <c r="K305" s="42" t="s">
        <v>49</v>
      </c>
      <c r="L305" s="56" t="s">
        <v>49</v>
      </c>
      <c r="M305" s="42" t="s">
        <v>49</v>
      </c>
      <c r="N305" s="57" t="s">
        <v>49</v>
      </c>
      <c r="O305" s="42" t="s">
        <v>49</v>
      </c>
      <c r="P305" s="57" t="s">
        <v>49</v>
      </c>
      <c r="Q305" s="42" t="s">
        <v>49</v>
      </c>
      <c r="R305" s="57" t="s">
        <v>49</v>
      </c>
      <c r="S305" s="42" t="s">
        <v>49</v>
      </c>
      <c r="T305" s="57" t="s">
        <v>49</v>
      </c>
      <c r="U305" s="42" t="s">
        <v>49</v>
      </c>
      <c r="V305" s="57" t="s">
        <v>49</v>
      </c>
      <c r="W305" s="42" t="s">
        <v>49</v>
      </c>
      <c r="X305" s="57" t="s">
        <v>49</v>
      </c>
      <c r="Y305" s="42" t="s">
        <v>49</v>
      </c>
      <c r="Z305" s="57" t="s">
        <v>49</v>
      </c>
      <c r="AA305" s="42" t="s">
        <v>49</v>
      </c>
      <c r="AB305" s="57" t="s">
        <v>49</v>
      </c>
      <c r="AC305" s="42" t="s">
        <v>49</v>
      </c>
      <c r="AD305" s="57" t="s">
        <v>49</v>
      </c>
      <c r="AE305" s="42" t="s">
        <v>49</v>
      </c>
      <c r="AF305" s="57" t="s">
        <v>49</v>
      </c>
      <c r="AG305" s="42" t="s">
        <v>49</v>
      </c>
      <c r="AH305" s="57" t="s">
        <v>49</v>
      </c>
      <c r="AI305" s="42" t="s">
        <v>49</v>
      </c>
      <c r="AJ305" s="57" t="s">
        <v>49</v>
      </c>
      <c r="AK305" s="42" t="s">
        <v>49</v>
      </c>
      <c r="AL305" s="57" t="s">
        <v>49</v>
      </c>
      <c r="AM305" s="42" t="s">
        <v>49</v>
      </c>
      <c r="AN305" s="57" t="s">
        <v>49</v>
      </c>
      <c r="AO305" s="42" t="s">
        <v>49</v>
      </c>
      <c r="AP305" s="57" t="s">
        <v>49</v>
      </c>
      <c r="AQ305" s="42" t="s">
        <v>49</v>
      </c>
      <c r="AR305" s="57" t="s">
        <v>49</v>
      </c>
      <c r="AS305" s="42" t="s">
        <v>49</v>
      </c>
      <c r="AT305" s="57" t="s">
        <v>49</v>
      </c>
      <c r="AU305" s="42" t="s">
        <v>49</v>
      </c>
      <c r="AV305" s="57" t="s">
        <v>49</v>
      </c>
      <c r="AW305" s="42" t="s">
        <v>49</v>
      </c>
      <c r="AX305" s="57" t="s">
        <v>49</v>
      </c>
      <c r="AY305" s="42" t="s">
        <v>49</v>
      </c>
      <c r="AZ305" s="57" t="s">
        <v>49</v>
      </c>
      <c r="BA305" s="42" t="s">
        <v>49</v>
      </c>
      <c r="BB305" s="57" t="s">
        <v>49</v>
      </c>
      <c r="BC305" s="42" t="s">
        <v>49</v>
      </c>
      <c r="BD305" s="57" t="s">
        <v>49</v>
      </c>
      <c r="BE305" s="42" t="s">
        <v>49</v>
      </c>
      <c r="BF305" s="57" t="s">
        <v>49</v>
      </c>
      <c r="BG305" s="42" t="s">
        <v>49</v>
      </c>
      <c r="BH305" s="57" t="s">
        <v>49</v>
      </c>
      <c r="BI305" s="58"/>
    </row>
    <row r="306" spans="2:61" ht="33" customHeight="1" x14ac:dyDescent="0.2">
      <c r="B306" s="53" t="s">
        <v>637</v>
      </c>
      <c r="C306" s="54" t="s">
        <v>638</v>
      </c>
      <c r="D306" s="55" t="s">
        <v>48</v>
      </c>
      <c r="E306" s="42" t="s">
        <v>49</v>
      </c>
      <c r="F306" s="56" t="s">
        <v>49</v>
      </c>
      <c r="G306" s="42" t="s">
        <v>50</v>
      </c>
      <c r="H306" s="56" t="s">
        <v>51</v>
      </c>
      <c r="I306" s="42" t="s">
        <v>49</v>
      </c>
      <c r="J306" s="56" t="s">
        <v>49</v>
      </c>
      <c r="K306" s="42" t="s">
        <v>49</v>
      </c>
      <c r="L306" s="56" t="s">
        <v>49</v>
      </c>
      <c r="M306" s="42" t="s">
        <v>49</v>
      </c>
      <c r="N306" s="57" t="s">
        <v>49</v>
      </c>
      <c r="O306" s="42" t="s">
        <v>49</v>
      </c>
      <c r="P306" s="57" t="s">
        <v>49</v>
      </c>
      <c r="Q306" s="42" t="s">
        <v>49</v>
      </c>
      <c r="R306" s="57" t="s">
        <v>49</v>
      </c>
      <c r="S306" s="42" t="s">
        <v>49</v>
      </c>
      <c r="T306" s="57" t="s">
        <v>49</v>
      </c>
      <c r="U306" s="42" t="s">
        <v>49</v>
      </c>
      <c r="V306" s="57" t="s">
        <v>49</v>
      </c>
      <c r="W306" s="42" t="s">
        <v>49</v>
      </c>
      <c r="X306" s="57" t="s">
        <v>49</v>
      </c>
      <c r="Y306" s="42" t="s">
        <v>49</v>
      </c>
      <c r="Z306" s="57" t="s">
        <v>49</v>
      </c>
      <c r="AA306" s="42" t="s">
        <v>49</v>
      </c>
      <c r="AB306" s="57" t="s">
        <v>49</v>
      </c>
      <c r="AC306" s="42" t="s">
        <v>49</v>
      </c>
      <c r="AD306" s="57" t="s">
        <v>49</v>
      </c>
      <c r="AE306" s="42" t="s">
        <v>49</v>
      </c>
      <c r="AF306" s="57" t="s">
        <v>49</v>
      </c>
      <c r="AG306" s="42" t="s">
        <v>49</v>
      </c>
      <c r="AH306" s="57" t="s">
        <v>49</v>
      </c>
      <c r="AI306" s="42" t="s">
        <v>49</v>
      </c>
      <c r="AJ306" s="57" t="s">
        <v>49</v>
      </c>
      <c r="AK306" s="42" t="s">
        <v>49</v>
      </c>
      <c r="AL306" s="57" t="s">
        <v>49</v>
      </c>
      <c r="AM306" s="42" t="s">
        <v>49</v>
      </c>
      <c r="AN306" s="57" t="s">
        <v>49</v>
      </c>
      <c r="AO306" s="42" t="s">
        <v>49</v>
      </c>
      <c r="AP306" s="57" t="s">
        <v>49</v>
      </c>
      <c r="AQ306" s="42" t="s">
        <v>49</v>
      </c>
      <c r="AR306" s="57" t="s">
        <v>49</v>
      </c>
      <c r="AS306" s="42" t="s">
        <v>49</v>
      </c>
      <c r="AT306" s="57" t="s">
        <v>49</v>
      </c>
      <c r="AU306" s="42" t="s">
        <v>49</v>
      </c>
      <c r="AV306" s="57" t="s">
        <v>49</v>
      </c>
      <c r="AW306" s="42" t="s">
        <v>49</v>
      </c>
      <c r="AX306" s="57" t="s">
        <v>49</v>
      </c>
      <c r="AY306" s="42" t="s">
        <v>49</v>
      </c>
      <c r="AZ306" s="57" t="s">
        <v>49</v>
      </c>
      <c r="BA306" s="42" t="s">
        <v>49</v>
      </c>
      <c r="BB306" s="57" t="s">
        <v>49</v>
      </c>
      <c r="BC306" s="42" t="s">
        <v>49</v>
      </c>
      <c r="BD306" s="57" t="s">
        <v>49</v>
      </c>
      <c r="BE306" s="42" t="s">
        <v>49</v>
      </c>
      <c r="BF306" s="57" t="s">
        <v>49</v>
      </c>
      <c r="BG306" s="42" t="s">
        <v>49</v>
      </c>
      <c r="BH306" s="57" t="s">
        <v>49</v>
      </c>
      <c r="BI306" s="58"/>
    </row>
    <row r="307" spans="2:61" ht="33" customHeight="1" x14ac:dyDescent="0.2">
      <c r="B307" s="53" t="s">
        <v>639</v>
      </c>
      <c r="C307" s="54" t="s">
        <v>640</v>
      </c>
      <c r="D307" s="55" t="s">
        <v>48</v>
      </c>
      <c r="E307" s="42" t="s">
        <v>50</v>
      </c>
      <c r="F307" s="56" t="s">
        <v>60</v>
      </c>
      <c r="G307" s="42" t="s">
        <v>49</v>
      </c>
      <c r="H307" s="56" t="s">
        <v>49</v>
      </c>
      <c r="I307" s="42" t="s">
        <v>49</v>
      </c>
      <c r="J307" s="56" t="s">
        <v>49</v>
      </c>
      <c r="K307" s="42" t="s">
        <v>49</v>
      </c>
      <c r="L307" s="56" t="s">
        <v>49</v>
      </c>
      <c r="M307" s="42" t="s">
        <v>57</v>
      </c>
      <c r="N307" s="57" t="s">
        <v>51</v>
      </c>
      <c r="O307" s="42" t="s">
        <v>49</v>
      </c>
      <c r="P307" s="57" t="s">
        <v>49</v>
      </c>
      <c r="Q307" s="42" t="s">
        <v>49</v>
      </c>
      <c r="R307" s="57" t="s">
        <v>49</v>
      </c>
      <c r="S307" s="42" t="s">
        <v>49</v>
      </c>
      <c r="T307" s="57" t="s">
        <v>49</v>
      </c>
      <c r="U307" s="42" t="s">
        <v>49</v>
      </c>
      <c r="V307" s="57" t="s">
        <v>49</v>
      </c>
      <c r="W307" s="42" t="s">
        <v>49</v>
      </c>
      <c r="X307" s="57" t="s">
        <v>49</v>
      </c>
      <c r="Y307" s="42" t="s">
        <v>49</v>
      </c>
      <c r="Z307" s="57" t="s">
        <v>49</v>
      </c>
      <c r="AA307" s="42" t="s">
        <v>49</v>
      </c>
      <c r="AB307" s="57" t="s">
        <v>49</v>
      </c>
      <c r="AC307" s="42" t="s">
        <v>68</v>
      </c>
      <c r="AD307" s="57" t="s">
        <v>51</v>
      </c>
      <c r="AE307" s="42" t="s">
        <v>49</v>
      </c>
      <c r="AF307" s="57" t="s">
        <v>49</v>
      </c>
      <c r="AG307" s="42" t="s">
        <v>49</v>
      </c>
      <c r="AH307" s="57" t="s">
        <v>49</v>
      </c>
      <c r="AI307" s="42" t="s">
        <v>49</v>
      </c>
      <c r="AJ307" s="57" t="s">
        <v>49</v>
      </c>
      <c r="AK307" s="42" t="s">
        <v>49</v>
      </c>
      <c r="AL307" s="57" t="s">
        <v>49</v>
      </c>
      <c r="AM307" s="42" t="s">
        <v>49</v>
      </c>
      <c r="AN307" s="57" t="s">
        <v>49</v>
      </c>
      <c r="AO307" s="42" t="s">
        <v>49</v>
      </c>
      <c r="AP307" s="57" t="s">
        <v>49</v>
      </c>
      <c r="AQ307" s="42" t="s">
        <v>49</v>
      </c>
      <c r="AR307" s="57" t="s">
        <v>49</v>
      </c>
      <c r="AS307" s="42" t="s">
        <v>49</v>
      </c>
      <c r="AT307" s="57" t="s">
        <v>49</v>
      </c>
      <c r="AU307" s="42" t="s">
        <v>49</v>
      </c>
      <c r="AV307" s="57" t="s">
        <v>49</v>
      </c>
      <c r="AW307" s="42" t="s">
        <v>49</v>
      </c>
      <c r="AX307" s="57" t="s">
        <v>49</v>
      </c>
      <c r="AY307" s="42" t="s">
        <v>49</v>
      </c>
      <c r="AZ307" s="57" t="s">
        <v>49</v>
      </c>
      <c r="BA307" s="42" t="s">
        <v>49</v>
      </c>
      <c r="BB307" s="57" t="s">
        <v>49</v>
      </c>
      <c r="BC307" s="42" t="s">
        <v>55</v>
      </c>
      <c r="BD307" s="57" t="s">
        <v>60</v>
      </c>
      <c r="BE307" s="42" t="s">
        <v>49</v>
      </c>
      <c r="BF307" s="57" t="s">
        <v>49</v>
      </c>
      <c r="BG307" s="42" t="s">
        <v>49</v>
      </c>
      <c r="BH307" s="57" t="s">
        <v>49</v>
      </c>
      <c r="BI307" s="58"/>
    </row>
    <row r="308" spans="2:61" ht="33" customHeight="1" x14ac:dyDescent="0.2">
      <c r="B308" s="53" t="s">
        <v>641</v>
      </c>
      <c r="C308" s="54" t="s">
        <v>642</v>
      </c>
      <c r="D308" s="55" t="s">
        <v>48</v>
      </c>
      <c r="E308" s="42" t="s">
        <v>49</v>
      </c>
      <c r="F308" s="56" t="s">
        <v>49</v>
      </c>
      <c r="G308" s="42" t="s">
        <v>50</v>
      </c>
      <c r="H308" s="56" t="s">
        <v>60</v>
      </c>
      <c r="I308" s="42" t="s">
        <v>49</v>
      </c>
      <c r="J308" s="56" t="s">
        <v>49</v>
      </c>
      <c r="K308" s="42" t="s">
        <v>49</v>
      </c>
      <c r="L308" s="56" t="s">
        <v>49</v>
      </c>
      <c r="M308" s="42" t="s">
        <v>49</v>
      </c>
      <c r="N308" s="57" t="s">
        <v>49</v>
      </c>
      <c r="O308" s="42" t="s">
        <v>49</v>
      </c>
      <c r="P308" s="57" t="s">
        <v>49</v>
      </c>
      <c r="Q308" s="42" t="s">
        <v>49</v>
      </c>
      <c r="R308" s="57" t="s">
        <v>49</v>
      </c>
      <c r="S308" s="42" t="s">
        <v>49</v>
      </c>
      <c r="T308" s="57" t="s">
        <v>49</v>
      </c>
      <c r="U308" s="42" t="s">
        <v>49</v>
      </c>
      <c r="V308" s="57" t="s">
        <v>49</v>
      </c>
      <c r="W308" s="42" t="s">
        <v>49</v>
      </c>
      <c r="X308" s="57" t="s">
        <v>49</v>
      </c>
      <c r="Y308" s="42" t="s">
        <v>49</v>
      </c>
      <c r="Z308" s="57" t="s">
        <v>49</v>
      </c>
      <c r="AA308" s="42" t="s">
        <v>49</v>
      </c>
      <c r="AB308" s="57" t="s">
        <v>49</v>
      </c>
      <c r="AC308" s="42" t="s">
        <v>49</v>
      </c>
      <c r="AD308" s="57" t="s">
        <v>49</v>
      </c>
      <c r="AE308" s="42" t="s">
        <v>49</v>
      </c>
      <c r="AF308" s="57" t="s">
        <v>49</v>
      </c>
      <c r="AG308" s="42" t="s">
        <v>49</v>
      </c>
      <c r="AH308" s="57" t="s">
        <v>49</v>
      </c>
      <c r="AI308" s="42" t="s">
        <v>49</v>
      </c>
      <c r="AJ308" s="57" t="s">
        <v>49</v>
      </c>
      <c r="AK308" s="42" t="s">
        <v>49</v>
      </c>
      <c r="AL308" s="57" t="s">
        <v>49</v>
      </c>
      <c r="AM308" s="42" t="s">
        <v>49</v>
      </c>
      <c r="AN308" s="57" t="s">
        <v>49</v>
      </c>
      <c r="AO308" s="42" t="s">
        <v>49</v>
      </c>
      <c r="AP308" s="57" t="s">
        <v>49</v>
      </c>
      <c r="AQ308" s="42" t="s">
        <v>49</v>
      </c>
      <c r="AR308" s="57" t="s">
        <v>49</v>
      </c>
      <c r="AS308" s="42" t="s">
        <v>49</v>
      </c>
      <c r="AT308" s="57" t="s">
        <v>49</v>
      </c>
      <c r="AU308" s="42" t="s">
        <v>49</v>
      </c>
      <c r="AV308" s="57" t="s">
        <v>49</v>
      </c>
      <c r="AW308" s="42" t="s">
        <v>49</v>
      </c>
      <c r="AX308" s="57" t="s">
        <v>49</v>
      </c>
      <c r="AY308" s="42" t="s">
        <v>49</v>
      </c>
      <c r="AZ308" s="57" t="s">
        <v>49</v>
      </c>
      <c r="BA308" s="42" t="s">
        <v>49</v>
      </c>
      <c r="BB308" s="57" t="s">
        <v>49</v>
      </c>
      <c r="BC308" s="42" t="s">
        <v>49</v>
      </c>
      <c r="BD308" s="57" t="s">
        <v>49</v>
      </c>
      <c r="BE308" s="42" t="s">
        <v>49</v>
      </c>
      <c r="BF308" s="57" t="s">
        <v>49</v>
      </c>
      <c r="BG308" s="42" t="s">
        <v>49</v>
      </c>
      <c r="BH308" s="57" t="s">
        <v>49</v>
      </c>
      <c r="BI308" s="58"/>
    </row>
    <row r="309" spans="2:61" ht="33" customHeight="1" x14ac:dyDescent="0.2">
      <c r="B309" s="53" t="s">
        <v>643</v>
      </c>
      <c r="C309" s="54" t="s">
        <v>644</v>
      </c>
      <c r="D309" s="55" t="s">
        <v>48</v>
      </c>
      <c r="E309" s="42" t="s">
        <v>57</v>
      </c>
      <c r="F309" s="56" t="s">
        <v>56</v>
      </c>
      <c r="G309" s="42" t="s">
        <v>49</v>
      </c>
      <c r="H309" s="56" t="s">
        <v>49</v>
      </c>
      <c r="I309" s="42" t="s">
        <v>49</v>
      </c>
      <c r="J309" s="56" t="s">
        <v>49</v>
      </c>
      <c r="K309" s="42" t="s">
        <v>49</v>
      </c>
      <c r="L309" s="56" t="s">
        <v>49</v>
      </c>
      <c r="M309" s="42" t="s">
        <v>50</v>
      </c>
      <c r="N309" s="57" t="s">
        <v>60</v>
      </c>
      <c r="O309" s="42" t="s">
        <v>49</v>
      </c>
      <c r="P309" s="57" t="s">
        <v>49</v>
      </c>
      <c r="Q309" s="42" t="s">
        <v>49</v>
      </c>
      <c r="R309" s="57" t="s">
        <v>49</v>
      </c>
      <c r="S309" s="42" t="s">
        <v>49</v>
      </c>
      <c r="T309" s="57" t="s">
        <v>49</v>
      </c>
      <c r="U309" s="42" t="s">
        <v>49</v>
      </c>
      <c r="V309" s="57" t="s">
        <v>49</v>
      </c>
      <c r="W309" s="42" t="s">
        <v>49</v>
      </c>
      <c r="X309" s="57" t="s">
        <v>49</v>
      </c>
      <c r="Y309" s="42" t="s">
        <v>68</v>
      </c>
      <c r="Z309" s="57" t="s">
        <v>51</v>
      </c>
      <c r="AA309" s="42" t="s">
        <v>49</v>
      </c>
      <c r="AB309" s="57" t="s">
        <v>49</v>
      </c>
      <c r="AC309" s="42" t="s">
        <v>65</v>
      </c>
      <c r="AD309" s="57" t="s">
        <v>51</v>
      </c>
      <c r="AE309" s="42" t="s">
        <v>49</v>
      </c>
      <c r="AF309" s="57" t="s">
        <v>49</v>
      </c>
      <c r="AG309" s="42" t="s">
        <v>49</v>
      </c>
      <c r="AH309" s="57" t="s">
        <v>49</v>
      </c>
      <c r="AI309" s="42" t="s">
        <v>49</v>
      </c>
      <c r="AJ309" s="57" t="s">
        <v>49</v>
      </c>
      <c r="AK309" s="42" t="s">
        <v>55</v>
      </c>
      <c r="AL309" s="57" t="s">
        <v>60</v>
      </c>
      <c r="AM309" s="42" t="s">
        <v>49</v>
      </c>
      <c r="AN309" s="57" t="s">
        <v>49</v>
      </c>
      <c r="AO309" s="42" t="s">
        <v>49</v>
      </c>
      <c r="AP309" s="57" t="s">
        <v>49</v>
      </c>
      <c r="AQ309" s="42" t="s">
        <v>49</v>
      </c>
      <c r="AR309" s="57" t="s">
        <v>49</v>
      </c>
      <c r="AS309" s="42" t="s">
        <v>49</v>
      </c>
      <c r="AT309" s="57" t="s">
        <v>49</v>
      </c>
      <c r="AU309" s="42" t="s">
        <v>49</v>
      </c>
      <c r="AV309" s="57" t="s">
        <v>49</v>
      </c>
      <c r="AW309" s="42" t="s">
        <v>49</v>
      </c>
      <c r="AX309" s="57" t="s">
        <v>49</v>
      </c>
      <c r="AY309" s="42" t="s">
        <v>49</v>
      </c>
      <c r="AZ309" s="57" t="s">
        <v>49</v>
      </c>
      <c r="BA309" s="42" t="s">
        <v>49</v>
      </c>
      <c r="BB309" s="57" t="s">
        <v>49</v>
      </c>
      <c r="BC309" s="42" t="s">
        <v>49</v>
      </c>
      <c r="BD309" s="57" t="s">
        <v>49</v>
      </c>
      <c r="BE309" s="42" t="s">
        <v>49</v>
      </c>
      <c r="BF309" s="57" t="s">
        <v>49</v>
      </c>
      <c r="BG309" s="42" t="s">
        <v>49</v>
      </c>
      <c r="BH309" s="57" t="s">
        <v>49</v>
      </c>
      <c r="BI309" s="58"/>
    </row>
    <row r="310" spans="2:61" ht="33" customHeight="1" x14ac:dyDescent="0.2">
      <c r="B310" s="53" t="s">
        <v>645</v>
      </c>
      <c r="C310" s="54" t="s">
        <v>646</v>
      </c>
      <c r="D310" s="55" t="s">
        <v>48</v>
      </c>
      <c r="E310" s="42" t="s">
        <v>49</v>
      </c>
      <c r="F310" s="56" t="s">
        <v>49</v>
      </c>
      <c r="G310" s="42" t="s">
        <v>49</v>
      </c>
      <c r="H310" s="56" t="s">
        <v>49</v>
      </c>
      <c r="I310" s="42" t="s">
        <v>49</v>
      </c>
      <c r="J310" s="56" t="s">
        <v>49</v>
      </c>
      <c r="K310" s="42" t="s">
        <v>49</v>
      </c>
      <c r="L310" s="56" t="s">
        <v>49</v>
      </c>
      <c r="M310" s="42" t="s">
        <v>49</v>
      </c>
      <c r="N310" s="57" t="s">
        <v>49</v>
      </c>
      <c r="O310" s="42" t="s">
        <v>49</v>
      </c>
      <c r="P310" s="57" t="s">
        <v>49</v>
      </c>
      <c r="Q310" s="42" t="s">
        <v>49</v>
      </c>
      <c r="R310" s="57" t="s">
        <v>49</v>
      </c>
      <c r="S310" s="42" t="s">
        <v>55</v>
      </c>
      <c r="T310" s="57" t="s">
        <v>51</v>
      </c>
      <c r="U310" s="42" t="s">
        <v>50</v>
      </c>
      <c r="V310" s="57" t="s">
        <v>60</v>
      </c>
      <c r="W310" s="42" t="s">
        <v>49</v>
      </c>
      <c r="X310" s="57" t="s">
        <v>49</v>
      </c>
      <c r="Y310" s="42" t="s">
        <v>49</v>
      </c>
      <c r="Z310" s="57" t="s">
        <v>49</v>
      </c>
      <c r="AA310" s="42" t="s">
        <v>49</v>
      </c>
      <c r="AB310" s="57" t="s">
        <v>49</v>
      </c>
      <c r="AC310" s="42" t="s">
        <v>49</v>
      </c>
      <c r="AD310" s="57" t="s">
        <v>49</v>
      </c>
      <c r="AE310" s="42" t="s">
        <v>49</v>
      </c>
      <c r="AF310" s="57" t="s">
        <v>49</v>
      </c>
      <c r="AG310" s="42" t="s">
        <v>49</v>
      </c>
      <c r="AH310" s="57" t="s">
        <v>49</v>
      </c>
      <c r="AI310" s="42" t="s">
        <v>49</v>
      </c>
      <c r="AJ310" s="57" t="s">
        <v>49</v>
      </c>
      <c r="AK310" s="42" t="s">
        <v>49</v>
      </c>
      <c r="AL310" s="57" t="s">
        <v>49</v>
      </c>
      <c r="AM310" s="42" t="s">
        <v>49</v>
      </c>
      <c r="AN310" s="57" t="s">
        <v>49</v>
      </c>
      <c r="AO310" s="42" t="s">
        <v>49</v>
      </c>
      <c r="AP310" s="57" t="s">
        <v>49</v>
      </c>
      <c r="AQ310" s="42" t="s">
        <v>57</v>
      </c>
      <c r="AR310" s="57" t="s">
        <v>51</v>
      </c>
      <c r="AS310" s="42" t="s">
        <v>49</v>
      </c>
      <c r="AT310" s="57" t="s">
        <v>49</v>
      </c>
      <c r="AU310" s="42" t="s">
        <v>49</v>
      </c>
      <c r="AV310" s="57" t="s">
        <v>49</v>
      </c>
      <c r="AW310" s="42" t="s">
        <v>49</v>
      </c>
      <c r="AX310" s="57" t="s">
        <v>49</v>
      </c>
      <c r="AY310" s="42" t="s">
        <v>49</v>
      </c>
      <c r="AZ310" s="57" t="s">
        <v>49</v>
      </c>
      <c r="BA310" s="42" t="s">
        <v>49</v>
      </c>
      <c r="BB310" s="57" t="s">
        <v>49</v>
      </c>
      <c r="BC310" s="42" t="s">
        <v>49</v>
      </c>
      <c r="BD310" s="57" t="s">
        <v>49</v>
      </c>
      <c r="BE310" s="42" t="s">
        <v>49</v>
      </c>
      <c r="BF310" s="57" t="s">
        <v>49</v>
      </c>
      <c r="BG310" s="42" t="s">
        <v>49</v>
      </c>
      <c r="BH310" s="57" t="s">
        <v>49</v>
      </c>
      <c r="BI310" s="58"/>
    </row>
    <row r="311" spans="2:61" ht="33" customHeight="1" x14ac:dyDescent="0.2">
      <c r="B311" s="53" t="s">
        <v>647</v>
      </c>
      <c r="C311" s="54" t="s">
        <v>648</v>
      </c>
      <c r="D311" s="55" t="s">
        <v>48</v>
      </c>
      <c r="E311" s="42" t="s">
        <v>57</v>
      </c>
      <c r="F311" s="56" t="s">
        <v>56</v>
      </c>
      <c r="G311" s="42" t="s">
        <v>49</v>
      </c>
      <c r="H311" s="56" t="s">
        <v>49</v>
      </c>
      <c r="I311" s="42" t="s">
        <v>49</v>
      </c>
      <c r="J311" s="56" t="s">
        <v>49</v>
      </c>
      <c r="K311" s="42" t="s">
        <v>49</v>
      </c>
      <c r="L311" s="56" t="s">
        <v>49</v>
      </c>
      <c r="M311" s="42" t="s">
        <v>50</v>
      </c>
      <c r="N311" s="57" t="s">
        <v>60</v>
      </c>
      <c r="O311" s="42" t="s">
        <v>49</v>
      </c>
      <c r="P311" s="57" t="s">
        <v>49</v>
      </c>
      <c r="Q311" s="42" t="s">
        <v>49</v>
      </c>
      <c r="R311" s="57" t="s">
        <v>49</v>
      </c>
      <c r="S311" s="42" t="s">
        <v>49</v>
      </c>
      <c r="T311" s="57" t="s">
        <v>49</v>
      </c>
      <c r="U311" s="42" t="s">
        <v>49</v>
      </c>
      <c r="V311" s="57" t="s">
        <v>49</v>
      </c>
      <c r="W311" s="42" t="s">
        <v>49</v>
      </c>
      <c r="X311" s="57" t="s">
        <v>49</v>
      </c>
      <c r="Y311" s="42" t="s">
        <v>49</v>
      </c>
      <c r="Z311" s="57" t="s">
        <v>49</v>
      </c>
      <c r="AA311" s="42" t="s">
        <v>49</v>
      </c>
      <c r="AB311" s="57" t="s">
        <v>49</v>
      </c>
      <c r="AC311" s="42" t="s">
        <v>49</v>
      </c>
      <c r="AD311" s="57" t="s">
        <v>49</v>
      </c>
      <c r="AE311" s="42" t="s">
        <v>49</v>
      </c>
      <c r="AF311" s="57" t="s">
        <v>49</v>
      </c>
      <c r="AG311" s="42" t="s">
        <v>49</v>
      </c>
      <c r="AH311" s="57" t="s">
        <v>49</v>
      </c>
      <c r="AI311" s="42" t="s">
        <v>49</v>
      </c>
      <c r="AJ311" s="57" t="s">
        <v>49</v>
      </c>
      <c r="AK311" s="42" t="s">
        <v>55</v>
      </c>
      <c r="AL311" s="57" t="s">
        <v>60</v>
      </c>
      <c r="AM311" s="42" t="s">
        <v>49</v>
      </c>
      <c r="AN311" s="57" t="s">
        <v>49</v>
      </c>
      <c r="AO311" s="42" t="s">
        <v>49</v>
      </c>
      <c r="AP311" s="57" t="s">
        <v>49</v>
      </c>
      <c r="AQ311" s="42" t="s">
        <v>49</v>
      </c>
      <c r="AR311" s="57" t="s">
        <v>49</v>
      </c>
      <c r="AS311" s="42" t="s">
        <v>49</v>
      </c>
      <c r="AT311" s="57" t="s">
        <v>49</v>
      </c>
      <c r="AU311" s="42" t="s">
        <v>49</v>
      </c>
      <c r="AV311" s="57" t="s">
        <v>49</v>
      </c>
      <c r="AW311" s="42" t="s">
        <v>49</v>
      </c>
      <c r="AX311" s="57" t="s">
        <v>49</v>
      </c>
      <c r="AY311" s="42" t="s">
        <v>49</v>
      </c>
      <c r="AZ311" s="57" t="s">
        <v>49</v>
      </c>
      <c r="BA311" s="42" t="s">
        <v>49</v>
      </c>
      <c r="BB311" s="57" t="s">
        <v>49</v>
      </c>
      <c r="BC311" s="42" t="s">
        <v>49</v>
      </c>
      <c r="BD311" s="57" t="s">
        <v>49</v>
      </c>
      <c r="BE311" s="42" t="s">
        <v>49</v>
      </c>
      <c r="BF311" s="57" t="s">
        <v>49</v>
      </c>
      <c r="BG311" s="42" t="s">
        <v>49</v>
      </c>
      <c r="BH311" s="57" t="s">
        <v>49</v>
      </c>
      <c r="BI311" s="58"/>
    </row>
    <row r="312" spans="2:61" ht="33" customHeight="1" x14ac:dyDescent="0.2">
      <c r="B312" s="53" t="s">
        <v>649</v>
      </c>
      <c r="C312" s="54" t="s">
        <v>650</v>
      </c>
      <c r="D312" s="55" t="s">
        <v>48</v>
      </c>
      <c r="E312" s="42" t="s">
        <v>49</v>
      </c>
      <c r="F312" s="56" t="s">
        <v>49</v>
      </c>
      <c r="G312" s="42" t="s">
        <v>55</v>
      </c>
      <c r="H312" s="56" t="s">
        <v>56</v>
      </c>
      <c r="I312" s="42" t="s">
        <v>49</v>
      </c>
      <c r="J312" s="56" t="s">
        <v>49</v>
      </c>
      <c r="K312" s="42" t="s">
        <v>49</v>
      </c>
      <c r="L312" s="56" t="s">
        <v>49</v>
      </c>
      <c r="M312" s="42" t="s">
        <v>49</v>
      </c>
      <c r="N312" s="57" t="s">
        <v>49</v>
      </c>
      <c r="O312" s="42" t="s">
        <v>49</v>
      </c>
      <c r="P312" s="57" t="s">
        <v>49</v>
      </c>
      <c r="Q312" s="42" t="s">
        <v>49</v>
      </c>
      <c r="R312" s="57" t="s">
        <v>49</v>
      </c>
      <c r="S312" s="42" t="s">
        <v>49</v>
      </c>
      <c r="T312" s="57" t="s">
        <v>49</v>
      </c>
      <c r="U312" s="42" t="s">
        <v>49</v>
      </c>
      <c r="V312" s="57" t="s">
        <v>49</v>
      </c>
      <c r="W312" s="42" t="s">
        <v>49</v>
      </c>
      <c r="X312" s="57" t="s">
        <v>49</v>
      </c>
      <c r="Y312" s="42" t="s">
        <v>49</v>
      </c>
      <c r="Z312" s="57" t="s">
        <v>49</v>
      </c>
      <c r="AA312" s="42" t="s">
        <v>49</v>
      </c>
      <c r="AB312" s="57" t="s">
        <v>49</v>
      </c>
      <c r="AC312" s="42" t="s">
        <v>49</v>
      </c>
      <c r="AD312" s="57" t="s">
        <v>49</v>
      </c>
      <c r="AE312" s="42" t="s">
        <v>49</v>
      </c>
      <c r="AF312" s="57" t="s">
        <v>49</v>
      </c>
      <c r="AG312" s="42" t="s">
        <v>49</v>
      </c>
      <c r="AH312" s="57" t="s">
        <v>49</v>
      </c>
      <c r="AI312" s="42" t="s">
        <v>49</v>
      </c>
      <c r="AJ312" s="57" t="s">
        <v>49</v>
      </c>
      <c r="AK312" s="42" t="s">
        <v>57</v>
      </c>
      <c r="AL312" s="57" t="s">
        <v>51</v>
      </c>
      <c r="AM312" s="42" t="s">
        <v>50</v>
      </c>
      <c r="AN312" s="57" t="s">
        <v>60</v>
      </c>
      <c r="AO312" s="42" t="s">
        <v>49</v>
      </c>
      <c r="AP312" s="57" t="s">
        <v>49</v>
      </c>
      <c r="AQ312" s="42" t="s">
        <v>49</v>
      </c>
      <c r="AR312" s="57" t="s">
        <v>49</v>
      </c>
      <c r="AS312" s="42" t="s">
        <v>49</v>
      </c>
      <c r="AT312" s="57" t="s">
        <v>49</v>
      </c>
      <c r="AU312" s="42" t="s">
        <v>49</v>
      </c>
      <c r="AV312" s="57" t="s">
        <v>49</v>
      </c>
      <c r="AW312" s="42" t="s">
        <v>49</v>
      </c>
      <c r="AX312" s="57" t="s">
        <v>49</v>
      </c>
      <c r="AY312" s="42" t="s">
        <v>49</v>
      </c>
      <c r="AZ312" s="57" t="s">
        <v>49</v>
      </c>
      <c r="BA312" s="42" t="s">
        <v>49</v>
      </c>
      <c r="BB312" s="57" t="s">
        <v>49</v>
      </c>
      <c r="BC312" s="42" t="s">
        <v>49</v>
      </c>
      <c r="BD312" s="57" t="s">
        <v>49</v>
      </c>
      <c r="BE312" s="42" t="s">
        <v>49</v>
      </c>
      <c r="BF312" s="57" t="s">
        <v>49</v>
      </c>
      <c r="BG312" s="42" t="s">
        <v>49</v>
      </c>
      <c r="BH312" s="57" t="s">
        <v>49</v>
      </c>
      <c r="BI312" s="58"/>
    </row>
    <row r="313" spans="2:61" ht="33" customHeight="1" x14ac:dyDescent="0.2">
      <c r="B313" s="53" t="s">
        <v>651</v>
      </c>
      <c r="C313" s="54" t="s">
        <v>652</v>
      </c>
      <c r="D313" s="55" t="s">
        <v>48</v>
      </c>
      <c r="E313" s="42" t="s">
        <v>49</v>
      </c>
      <c r="F313" s="56" t="s">
        <v>49</v>
      </c>
      <c r="G313" s="42" t="s">
        <v>50</v>
      </c>
      <c r="H313" s="56" t="s">
        <v>56</v>
      </c>
      <c r="I313" s="42" t="s">
        <v>49</v>
      </c>
      <c r="J313" s="56" t="s">
        <v>49</v>
      </c>
      <c r="K313" s="42" t="s">
        <v>49</v>
      </c>
      <c r="L313" s="56" t="s">
        <v>49</v>
      </c>
      <c r="M313" s="42" t="s">
        <v>49</v>
      </c>
      <c r="N313" s="57" t="s">
        <v>49</v>
      </c>
      <c r="O313" s="42" t="s">
        <v>49</v>
      </c>
      <c r="P313" s="57" t="s">
        <v>49</v>
      </c>
      <c r="Q313" s="42" t="s">
        <v>49</v>
      </c>
      <c r="R313" s="57" t="s">
        <v>49</v>
      </c>
      <c r="S313" s="42" t="s">
        <v>49</v>
      </c>
      <c r="T313" s="57" t="s">
        <v>49</v>
      </c>
      <c r="U313" s="42" t="s">
        <v>49</v>
      </c>
      <c r="V313" s="57" t="s">
        <v>49</v>
      </c>
      <c r="W313" s="42" t="s">
        <v>49</v>
      </c>
      <c r="X313" s="57" t="s">
        <v>49</v>
      </c>
      <c r="Y313" s="42" t="s">
        <v>49</v>
      </c>
      <c r="Z313" s="57" t="s">
        <v>49</v>
      </c>
      <c r="AA313" s="42" t="s">
        <v>49</v>
      </c>
      <c r="AB313" s="57" t="s">
        <v>49</v>
      </c>
      <c r="AC313" s="42" t="s">
        <v>49</v>
      </c>
      <c r="AD313" s="57" t="s">
        <v>49</v>
      </c>
      <c r="AE313" s="42" t="s">
        <v>49</v>
      </c>
      <c r="AF313" s="57" t="s">
        <v>49</v>
      </c>
      <c r="AG313" s="42" t="s">
        <v>49</v>
      </c>
      <c r="AH313" s="57" t="s">
        <v>49</v>
      </c>
      <c r="AI313" s="42" t="s">
        <v>49</v>
      </c>
      <c r="AJ313" s="57" t="s">
        <v>49</v>
      </c>
      <c r="AK313" s="42" t="s">
        <v>57</v>
      </c>
      <c r="AL313" s="57" t="s">
        <v>60</v>
      </c>
      <c r="AM313" s="42" t="s">
        <v>55</v>
      </c>
      <c r="AN313" s="57" t="s">
        <v>51</v>
      </c>
      <c r="AO313" s="42" t="s">
        <v>49</v>
      </c>
      <c r="AP313" s="57" t="s">
        <v>49</v>
      </c>
      <c r="AQ313" s="42" t="s">
        <v>49</v>
      </c>
      <c r="AR313" s="57" t="s">
        <v>49</v>
      </c>
      <c r="AS313" s="42" t="s">
        <v>49</v>
      </c>
      <c r="AT313" s="57" t="s">
        <v>49</v>
      </c>
      <c r="AU313" s="42" t="s">
        <v>49</v>
      </c>
      <c r="AV313" s="57" t="s">
        <v>49</v>
      </c>
      <c r="AW313" s="42" t="s">
        <v>49</v>
      </c>
      <c r="AX313" s="57" t="s">
        <v>49</v>
      </c>
      <c r="AY313" s="42" t="s">
        <v>49</v>
      </c>
      <c r="AZ313" s="57" t="s">
        <v>49</v>
      </c>
      <c r="BA313" s="42" t="s">
        <v>49</v>
      </c>
      <c r="BB313" s="57" t="s">
        <v>49</v>
      </c>
      <c r="BC313" s="42" t="s">
        <v>49</v>
      </c>
      <c r="BD313" s="57" t="s">
        <v>49</v>
      </c>
      <c r="BE313" s="42" t="s">
        <v>49</v>
      </c>
      <c r="BF313" s="57" t="s">
        <v>49</v>
      </c>
      <c r="BG313" s="42" t="s">
        <v>49</v>
      </c>
      <c r="BH313" s="57" t="s">
        <v>49</v>
      </c>
      <c r="BI313" s="58"/>
    </row>
    <row r="314" spans="2:61" ht="33" customHeight="1" x14ac:dyDescent="0.2">
      <c r="B314" s="53" t="s">
        <v>653</v>
      </c>
      <c r="C314" s="54" t="s">
        <v>654</v>
      </c>
      <c r="D314" s="55" t="s">
        <v>48</v>
      </c>
      <c r="E314" s="42" t="s">
        <v>57</v>
      </c>
      <c r="F314" s="56" t="s">
        <v>60</v>
      </c>
      <c r="G314" s="42" t="s">
        <v>49</v>
      </c>
      <c r="H314" s="56" t="s">
        <v>49</v>
      </c>
      <c r="I314" s="42" t="s">
        <v>49</v>
      </c>
      <c r="J314" s="56" t="s">
        <v>49</v>
      </c>
      <c r="K314" s="42" t="s">
        <v>49</v>
      </c>
      <c r="L314" s="56" t="s">
        <v>49</v>
      </c>
      <c r="M314" s="42" t="s">
        <v>65</v>
      </c>
      <c r="N314" s="57" t="s">
        <v>60</v>
      </c>
      <c r="O314" s="42" t="s">
        <v>49</v>
      </c>
      <c r="P314" s="57" t="s">
        <v>49</v>
      </c>
      <c r="Q314" s="42" t="s">
        <v>49</v>
      </c>
      <c r="R314" s="57" t="s">
        <v>49</v>
      </c>
      <c r="S314" s="42" t="s">
        <v>49</v>
      </c>
      <c r="T314" s="57" t="s">
        <v>49</v>
      </c>
      <c r="U314" s="42" t="s">
        <v>49</v>
      </c>
      <c r="V314" s="57" t="s">
        <v>49</v>
      </c>
      <c r="W314" s="42" t="s">
        <v>49</v>
      </c>
      <c r="X314" s="57" t="s">
        <v>49</v>
      </c>
      <c r="Y314" s="42" t="s">
        <v>68</v>
      </c>
      <c r="Z314" s="57" t="s">
        <v>60</v>
      </c>
      <c r="AA314" s="42" t="s">
        <v>49</v>
      </c>
      <c r="AB314" s="57" t="s">
        <v>49</v>
      </c>
      <c r="AC314" s="42" t="s">
        <v>49</v>
      </c>
      <c r="AD314" s="57" t="s">
        <v>49</v>
      </c>
      <c r="AE314" s="42" t="s">
        <v>49</v>
      </c>
      <c r="AF314" s="57" t="s">
        <v>49</v>
      </c>
      <c r="AG314" s="42" t="s">
        <v>49</v>
      </c>
      <c r="AH314" s="57" t="s">
        <v>49</v>
      </c>
      <c r="AI314" s="42" t="s">
        <v>49</v>
      </c>
      <c r="AJ314" s="57" t="s">
        <v>49</v>
      </c>
      <c r="AK314" s="42" t="s">
        <v>49</v>
      </c>
      <c r="AL314" s="57" t="s">
        <v>49</v>
      </c>
      <c r="AM314" s="42" t="s">
        <v>49</v>
      </c>
      <c r="AN314" s="57" t="s">
        <v>49</v>
      </c>
      <c r="AO314" s="42" t="s">
        <v>49</v>
      </c>
      <c r="AP314" s="57" t="s">
        <v>49</v>
      </c>
      <c r="AQ314" s="42" t="s">
        <v>55</v>
      </c>
      <c r="AR314" s="57" t="s">
        <v>60</v>
      </c>
      <c r="AS314" s="42" t="s">
        <v>49</v>
      </c>
      <c r="AT314" s="57" t="s">
        <v>49</v>
      </c>
      <c r="AU314" s="42" t="s">
        <v>49</v>
      </c>
      <c r="AV314" s="57" t="s">
        <v>49</v>
      </c>
      <c r="AW314" s="42" t="s">
        <v>49</v>
      </c>
      <c r="AX314" s="57" t="s">
        <v>49</v>
      </c>
      <c r="AY314" s="42" t="s">
        <v>49</v>
      </c>
      <c r="AZ314" s="57" t="s">
        <v>49</v>
      </c>
      <c r="BA314" s="42" t="s">
        <v>49</v>
      </c>
      <c r="BB314" s="57" t="s">
        <v>49</v>
      </c>
      <c r="BC314" s="42" t="s">
        <v>50</v>
      </c>
      <c r="BD314" s="57" t="s">
        <v>60</v>
      </c>
      <c r="BE314" s="42" t="s">
        <v>49</v>
      </c>
      <c r="BF314" s="57" t="s">
        <v>49</v>
      </c>
      <c r="BG314" s="42" t="s">
        <v>49</v>
      </c>
      <c r="BH314" s="57" t="s">
        <v>49</v>
      </c>
      <c r="BI314" s="58"/>
    </row>
    <row r="315" spans="2:61" ht="33" customHeight="1" x14ac:dyDescent="0.2">
      <c r="B315" s="53" t="s">
        <v>655</v>
      </c>
      <c r="C315" s="54" t="s">
        <v>656</v>
      </c>
      <c r="D315" s="55" t="s">
        <v>48</v>
      </c>
      <c r="E315" s="42" t="s">
        <v>49</v>
      </c>
      <c r="F315" s="56" t="s">
        <v>49</v>
      </c>
      <c r="G315" s="42" t="s">
        <v>49</v>
      </c>
      <c r="H315" s="56" t="s">
        <v>49</v>
      </c>
      <c r="I315" s="42" t="s">
        <v>49</v>
      </c>
      <c r="J315" s="56" t="s">
        <v>49</v>
      </c>
      <c r="K315" s="42" t="s">
        <v>49</v>
      </c>
      <c r="L315" s="56" t="s">
        <v>49</v>
      </c>
      <c r="M315" s="42" t="s">
        <v>49</v>
      </c>
      <c r="N315" s="57" t="s">
        <v>49</v>
      </c>
      <c r="O315" s="42" t="s">
        <v>49</v>
      </c>
      <c r="P315" s="57" t="s">
        <v>49</v>
      </c>
      <c r="Q315" s="42" t="s">
        <v>49</v>
      </c>
      <c r="R315" s="57" t="s">
        <v>49</v>
      </c>
      <c r="S315" s="42" t="s">
        <v>49</v>
      </c>
      <c r="T315" s="57" t="s">
        <v>49</v>
      </c>
      <c r="U315" s="42" t="s">
        <v>55</v>
      </c>
      <c r="V315" s="57" t="s">
        <v>60</v>
      </c>
      <c r="W315" s="42" t="s">
        <v>49</v>
      </c>
      <c r="X315" s="57" t="s">
        <v>49</v>
      </c>
      <c r="Y315" s="42" t="s">
        <v>49</v>
      </c>
      <c r="Z315" s="57" t="s">
        <v>49</v>
      </c>
      <c r="AA315" s="42" t="s">
        <v>49</v>
      </c>
      <c r="AB315" s="57" t="s">
        <v>49</v>
      </c>
      <c r="AC315" s="42" t="s">
        <v>49</v>
      </c>
      <c r="AD315" s="57" t="s">
        <v>49</v>
      </c>
      <c r="AE315" s="42" t="s">
        <v>49</v>
      </c>
      <c r="AF315" s="57" t="s">
        <v>49</v>
      </c>
      <c r="AG315" s="42" t="s">
        <v>49</v>
      </c>
      <c r="AH315" s="57" t="s">
        <v>49</v>
      </c>
      <c r="AI315" s="42" t="s">
        <v>49</v>
      </c>
      <c r="AJ315" s="57" t="s">
        <v>49</v>
      </c>
      <c r="AK315" s="42" t="s">
        <v>49</v>
      </c>
      <c r="AL315" s="57" t="s">
        <v>49</v>
      </c>
      <c r="AM315" s="42" t="s">
        <v>49</v>
      </c>
      <c r="AN315" s="57" t="s">
        <v>49</v>
      </c>
      <c r="AO315" s="42" t="s">
        <v>49</v>
      </c>
      <c r="AP315" s="57" t="s">
        <v>49</v>
      </c>
      <c r="AQ315" s="42" t="s">
        <v>50</v>
      </c>
      <c r="AR315" s="57" t="s">
        <v>60</v>
      </c>
      <c r="AS315" s="42" t="s">
        <v>49</v>
      </c>
      <c r="AT315" s="57" t="s">
        <v>49</v>
      </c>
      <c r="AU315" s="42" t="s">
        <v>49</v>
      </c>
      <c r="AV315" s="57" t="s">
        <v>49</v>
      </c>
      <c r="AW315" s="42" t="s">
        <v>49</v>
      </c>
      <c r="AX315" s="57" t="s">
        <v>49</v>
      </c>
      <c r="AY315" s="42" t="s">
        <v>49</v>
      </c>
      <c r="AZ315" s="57" t="s">
        <v>49</v>
      </c>
      <c r="BA315" s="42" t="s">
        <v>49</v>
      </c>
      <c r="BB315" s="57" t="s">
        <v>49</v>
      </c>
      <c r="BC315" s="42" t="s">
        <v>49</v>
      </c>
      <c r="BD315" s="57" t="s">
        <v>49</v>
      </c>
      <c r="BE315" s="42" t="s">
        <v>49</v>
      </c>
      <c r="BF315" s="57" t="s">
        <v>49</v>
      </c>
      <c r="BG315" s="42" t="s">
        <v>49</v>
      </c>
      <c r="BH315" s="57" t="s">
        <v>49</v>
      </c>
      <c r="BI315" s="58"/>
    </row>
    <row r="316" spans="2:61" ht="33" customHeight="1" x14ac:dyDescent="0.2">
      <c r="B316" s="53" t="s">
        <v>657</v>
      </c>
      <c r="C316" s="54" t="s">
        <v>658</v>
      </c>
      <c r="D316" s="55" t="s">
        <v>48</v>
      </c>
      <c r="E316" s="42" t="s">
        <v>49</v>
      </c>
      <c r="F316" s="56" t="s">
        <v>49</v>
      </c>
      <c r="G316" s="42" t="s">
        <v>49</v>
      </c>
      <c r="H316" s="56" t="s">
        <v>49</v>
      </c>
      <c r="I316" s="42" t="s">
        <v>49</v>
      </c>
      <c r="J316" s="56" t="s">
        <v>49</v>
      </c>
      <c r="K316" s="42" t="s">
        <v>49</v>
      </c>
      <c r="L316" s="56" t="s">
        <v>49</v>
      </c>
      <c r="M316" s="42" t="s">
        <v>49</v>
      </c>
      <c r="N316" s="57" t="s">
        <v>49</v>
      </c>
      <c r="O316" s="42" t="s">
        <v>49</v>
      </c>
      <c r="P316" s="57" t="s">
        <v>49</v>
      </c>
      <c r="Q316" s="42" t="s">
        <v>49</v>
      </c>
      <c r="R316" s="57" t="s">
        <v>49</v>
      </c>
      <c r="S316" s="42" t="s">
        <v>49</v>
      </c>
      <c r="T316" s="57" t="s">
        <v>49</v>
      </c>
      <c r="U316" s="42" t="s">
        <v>55</v>
      </c>
      <c r="V316" s="57" t="s">
        <v>51</v>
      </c>
      <c r="W316" s="42" t="s">
        <v>49</v>
      </c>
      <c r="X316" s="57" t="s">
        <v>49</v>
      </c>
      <c r="Y316" s="42" t="s">
        <v>49</v>
      </c>
      <c r="Z316" s="57" t="s">
        <v>49</v>
      </c>
      <c r="AA316" s="42" t="s">
        <v>49</v>
      </c>
      <c r="AB316" s="57" t="s">
        <v>49</v>
      </c>
      <c r="AC316" s="42" t="s">
        <v>49</v>
      </c>
      <c r="AD316" s="57" t="s">
        <v>49</v>
      </c>
      <c r="AE316" s="42" t="s">
        <v>49</v>
      </c>
      <c r="AF316" s="57" t="s">
        <v>49</v>
      </c>
      <c r="AG316" s="42" t="s">
        <v>49</v>
      </c>
      <c r="AH316" s="57" t="s">
        <v>49</v>
      </c>
      <c r="AI316" s="42" t="s">
        <v>49</v>
      </c>
      <c r="AJ316" s="57" t="s">
        <v>49</v>
      </c>
      <c r="AK316" s="42" t="s">
        <v>49</v>
      </c>
      <c r="AL316" s="57" t="s">
        <v>49</v>
      </c>
      <c r="AM316" s="42" t="s">
        <v>49</v>
      </c>
      <c r="AN316" s="57" t="s">
        <v>49</v>
      </c>
      <c r="AO316" s="42" t="s">
        <v>49</v>
      </c>
      <c r="AP316" s="57" t="s">
        <v>49</v>
      </c>
      <c r="AQ316" s="42" t="s">
        <v>49</v>
      </c>
      <c r="AR316" s="57" t="s">
        <v>49</v>
      </c>
      <c r="AS316" s="42" t="s">
        <v>49</v>
      </c>
      <c r="AT316" s="57" t="s">
        <v>49</v>
      </c>
      <c r="AU316" s="42" t="s">
        <v>49</v>
      </c>
      <c r="AV316" s="57" t="s">
        <v>49</v>
      </c>
      <c r="AW316" s="42" t="s">
        <v>49</v>
      </c>
      <c r="AX316" s="57" t="s">
        <v>49</v>
      </c>
      <c r="AY316" s="42" t="s">
        <v>50</v>
      </c>
      <c r="AZ316" s="57" t="s">
        <v>60</v>
      </c>
      <c r="BA316" s="42" t="s">
        <v>49</v>
      </c>
      <c r="BB316" s="57" t="s">
        <v>49</v>
      </c>
      <c r="BC316" s="42" t="s">
        <v>49</v>
      </c>
      <c r="BD316" s="57" t="s">
        <v>49</v>
      </c>
      <c r="BE316" s="42" t="s">
        <v>49</v>
      </c>
      <c r="BF316" s="57" t="s">
        <v>49</v>
      </c>
      <c r="BG316" s="42" t="s">
        <v>49</v>
      </c>
      <c r="BH316" s="57" t="s">
        <v>49</v>
      </c>
      <c r="BI316" s="58"/>
    </row>
    <row r="317" spans="2:61" ht="33" customHeight="1" x14ac:dyDescent="0.2">
      <c r="B317" s="53" t="s">
        <v>659</v>
      </c>
      <c r="C317" s="54" t="s">
        <v>660</v>
      </c>
      <c r="D317" s="55" t="s">
        <v>48</v>
      </c>
      <c r="E317" s="42" t="s">
        <v>50</v>
      </c>
      <c r="F317" s="56" t="s">
        <v>51</v>
      </c>
      <c r="G317" s="42" t="s">
        <v>49</v>
      </c>
      <c r="H317" s="56" t="s">
        <v>49</v>
      </c>
      <c r="I317" s="42" t="s">
        <v>49</v>
      </c>
      <c r="J317" s="56" t="s">
        <v>49</v>
      </c>
      <c r="K317" s="42" t="s">
        <v>49</v>
      </c>
      <c r="L317" s="56" t="s">
        <v>49</v>
      </c>
      <c r="M317" s="42" t="s">
        <v>49</v>
      </c>
      <c r="N317" s="57" t="s">
        <v>49</v>
      </c>
      <c r="O317" s="42" t="s">
        <v>49</v>
      </c>
      <c r="P317" s="57" t="s">
        <v>49</v>
      </c>
      <c r="Q317" s="42" t="s">
        <v>49</v>
      </c>
      <c r="R317" s="57" t="s">
        <v>49</v>
      </c>
      <c r="S317" s="42" t="s">
        <v>49</v>
      </c>
      <c r="T317" s="57" t="s">
        <v>49</v>
      </c>
      <c r="U317" s="42" t="s">
        <v>55</v>
      </c>
      <c r="V317" s="57" t="s">
        <v>60</v>
      </c>
      <c r="W317" s="42" t="s">
        <v>49</v>
      </c>
      <c r="X317" s="57" t="s">
        <v>49</v>
      </c>
      <c r="Y317" s="42" t="s">
        <v>49</v>
      </c>
      <c r="Z317" s="57" t="s">
        <v>49</v>
      </c>
      <c r="AA317" s="42" t="s">
        <v>49</v>
      </c>
      <c r="AB317" s="57" t="s">
        <v>49</v>
      </c>
      <c r="AC317" s="42" t="s">
        <v>49</v>
      </c>
      <c r="AD317" s="57" t="s">
        <v>49</v>
      </c>
      <c r="AE317" s="42" t="s">
        <v>49</v>
      </c>
      <c r="AF317" s="57" t="s">
        <v>49</v>
      </c>
      <c r="AG317" s="42" t="s">
        <v>49</v>
      </c>
      <c r="AH317" s="57" t="s">
        <v>49</v>
      </c>
      <c r="AI317" s="42" t="s">
        <v>49</v>
      </c>
      <c r="AJ317" s="57" t="s">
        <v>49</v>
      </c>
      <c r="AK317" s="42" t="s">
        <v>49</v>
      </c>
      <c r="AL317" s="57" t="s">
        <v>49</v>
      </c>
      <c r="AM317" s="42" t="s">
        <v>49</v>
      </c>
      <c r="AN317" s="57" t="s">
        <v>49</v>
      </c>
      <c r="AO317" s="42" t="s">
        <v>49</v>
      </c>
      <c r="AP317" s="57" t="s">
        <v>49</v>
      </c>
      <c r="AQ317" s="42" t="s">
        <v>49</v>
      </c>
      <c r="AR317" s="57" t="s">
        <v>49</v>
      </c>
      <c r="AS317" s="42" t="s">
        <v>49</v>
      </c>
      <c r="AT317" s="57" t="s">
        <v>49</v>
      </c>
      <c r="AU317" s="42" t="s">
        <v>49</v>
      </c>
      <c r="AV317" s="57" t="s">
        <v>49</v>
      </c>
      <c r="AW317" s="42" t="s">
        <v>49</v>
      </c>
      <c r="AX317" s="57" t="s">
        <v>49</v>
      </c>
      <c r="AY317" s="42" t="s">
        <v>49</v>
      </c>
      <c r="AZ317" s="57" t="s">
        <v>49</v>
      </c>
      <c r="BA317" s="42" t="s">
        <v>49</v>
      </c>
      <c r="BB317" s="57" t="s">
        <v>49</v>
      </c>
      <c r="BC317" s="42" t="s">
        <v>49</v>
      </c>
      <c r="BD317" s="57" t="s">
        <v>49</v>
      </c>
      <c r="BE317" s="42" t="s">
        <v>49</v>
      </c>
      <c r="BF317" s="57" t="s">
        <v>49</v>
      </c>
      <c r="BG317" s="42" t="s">
        <v>49</v>
      </c>
      <c r="BH317" s="57" t="s">
        <v>49</v>
      </c>
      <c r="BI317" s="58"/>
    </row>
    <row r="318" spans="2:61" ht="33" customHeight="1" x14ac:dyDescent="0.2">
      <c r="B318" s="53" t="s">
        <v>661</v>
      </c>
      <c r="C318" s="54" t="s">
        <v>662</v>
      </c>
      <c r="D318" s="55" t="s">
        <v>48</v>
      </c>
      <c r="E318" s="42" t="s">
        <v>49</v>
      </c>
      <c r="F318" s="56" t="s">
        <v>49</v>
      </c>
      <c r="G318" s="42" t="s">
        <v>49</v>
      </c>
      <c r="H318" s="56" t="s">
        <v>49</v>
      </c>
      <c r="I318" s="42" t="s">
        <v>49</v>
      </c>
      <c r="J318" s="56" t="s">
        <v>49</v>
      </c>
      <c r="K318" s="42" t="s">
        <v>49</v>
      </c>
      <c r="L318" s="56" t="s">
        <v>49</v>
      </c>
      <c r="M318" s="42" t="s">
        <v>49</v>
      </c>
      <c r="N318" s="57" t="s">
        <v>49</v>
      </c>
      <c r="O318" s="42" t="s">
        <v>49</v>
      </c>
      <c r="P318" s="57" t="s">
        <v>49</v>
      </c>
      <c r="Q318" s="42" t="s">
        <v>49</v>
      </c>
      <c r="R318" s="57" t="s">
        <v>49</v>
      </c>
      <c r="S318" s="42" t="s">
        <v>49</v>
      </c>
      <c r="T318" s="57" t="s">
        <v>49</v>
      </c>
      <c r="U318" s="42" t="s">
        <v>50</v>
      </c>
      <c r="V318" s="57" t="s">
        <v>60</v>
      </c>
      <c r="W318" s="42" t="s">
        <v>49</v>
      </c>
      <c r="X318" s="57" t="s">
        <v>49</v>
      </c>
      <c r="Y318" s="42" t="s">
        <v>49</v>
      </c>
      <c r="Z318" s="57" t="s">
        <v>49</v>
      </c>
      <c r="AA318" s="42" t="s">
        <v>49</v>
      </c>
      <c r="AB318" s="57" t="s">
        <v>49</v>
      </c>
      <c r="AC318" s="42" t="s">
        <v>49</v>
      </c>
      <c r="AD318" s="57" t="s">
        <v>49</v>
      </c>
      <c r="AE318" s="42" t="s">
        <v>49</v>
      </c>
      <c r="AF318" s="57" t="s">
        <v>49</v>
      </c>
      <c r="AG318" s="42" t="s">
        <v>49</v>
      </c>
      <c r="AH318" s="57" t="s">
        <v>49</v>
      </c>
      <c r="AI318" s="42" t="s">
        <v>49</v>
      </c>
      <c r="AJ318" s="57" t="s">
        <v>49</v>
      </c>
      <c r="AK318" s="42" t="s">
        <v>49</v>
      </c>
      <c r="AL318" s="57" t="s">
        <v>49</v>
      </c>
      <c r="AM318" s="42" t="s">
        <v>49</v>
      </c>
      <c r="AN318" s="57" t="s">
        <v>49</v>
      </c>
      <c r="AO318" s="42" t="s">
        <v>49</v>
      </c>
      <c r="AP318" s="57" t="s">
        <v>49</v>
      </c>
      <c r="AQ318" s="42" t="s">
        <v>49</v>
      </c>
      <c r="AR318" s="57" t="s">
        <v>49</v>
      </c>
      <c r="AS318" s="42" t="s">
        <v>49</v>
      </c>
      <c r="AT318" s="57" t="s">
        <v>49</v>
      </c>
      <c r="AU318" s="42" t="s">
        <v>49</v>
      </c>
      <c r="AV318" s="57" t="s">
        <v>49</v>
      </c>
      <c r="AW318" s="42" t="s">
        <v>49</v>
      </c>
      <c r="AX318" s="57" t="s">
        <v>49</v>
      </c>
      <c r="AY318" s="42" t="s">
        <v>49</v>
      </c>
      <c r="AZ318" s="57" t="s">
        <v>49</v>
      </c>
      <c r="BA318" s="42" t="s">
        <v>49</v>
      </c>
      <c r="BB318" s="57" t="s">
        <v>49</v>
      </c>
      <c r="BC318" s="42" t="s">
        <v>49</v>
      </c>
      <c r="BD318" s="57" t="s">
        <v>49</v>
      </c>
      <c r="BE318" s="42" t="s">
        <v>49</v>
      </c>
      <c r="BF318" s="57" t="s">
        <v>49</v>
      </c>
      <c r="BG318" s="42" t="s">
        <v>49</v>
      </c>
      <c r="BH318" s="57" t="s">
        <v>49</v>
      </c>
      <c r="BI318" s="58"/>
    </row>
    <row r="319" spans="2:61" ht="33" customHeight="1" x14ac:dyDescent="0.2">
      <c r="B319" s="53" t="s">
        <v>663</v>
      </c>
      <c r="C319" s="54" t="s">
        <v>664</v>
      </c>
      <c r="D319" s="55" t="s">
        <v>48</v>
      </c>
      <c r="E319" s="42" t="s">
        <v>55</v>
      </c>
      <c r="F319" s="56" t="s">
        <v>60</v>
      </c>
      <c r="G319" s="42" t="s">
        <v>50</v>
      </c>
      <c r="H319" s="56" t="s">
        <v>60</v>
      </c>
      <c r="I319" s="42" t="s">
        <v>49</v>
      </c>
      <c r="J319" s="56" t="s">
        <v>49</v>
      </c>
      <c r="K319" s="42" t="s">
        <v>49</v>
      </c>
      <c r="L319" s="56" t="s">
        <v>49</v>
      </c>
      <c r="M319" s="42" t="s">
        <v>49</v>
      </c>
      <c r="N319" s="57" t="s">
        <v>49</v>
      </c>
      <c r="O319" s="42" t="s">
        <v>49</v>
      </c>
      <c r="P319" s="57" t="s">
        <v>49</v>
      </c>
      <c r="Q319" s="42" t="s">
        <v>49</v>
      </c>
      <c r="R319" s="57" t="s">
        <v>49</v>
      </c>
      <c r="S319" s="42" t="s">
        <v>49</v>
      </c>
      <c r="T319" s="57" t="s">
        <v>49</v>
      </c>
      <c r="U319" s="42" t="s">
        <v>49</v>
      </c>
      <c r="V319" s="57" t="s">
        <v>49</v>
      </c>
      <c r="W319" s="42" t="s">
        <v>49</v>
      </c>
      <c r="X319" s="57" t="s">
        <v>49</v>
      </c>
      <c r="Y319" s="42" t="s">
        <v>49</v>
      </c>
      <c r="Z319" s="57" t="s">
        <v>49</v>
      </c>
      <c r="AA319" s="42" t="s">
        <v>49</v>
      </c>
      <c r="AB319" s="57" t="s">
        <v>49</v>
      </c>
      <c r="AC319" s="42" t="s">
        <v>49</v>
      </c>
      <c r="AD319" s="57" t="s">
        <v>49</v>
      </c>
      <c r="AE319" s="42" t="s">
        <v>49</v>
      </c>
      <c r="AF319" s="57" t="s">
        <v>49</v>
      </c>
      <c r="AG319" s="42" t="s">
        <v>49</v>
      </c>
      <c r="AH319" s="57" t="s">
        <v>49</v>
      </c>
      <c r="AI319" s="42" t="s">
        <v>49</v>
      </c>
      <c r="AJ319" s="57" t="s">
        <v>49</v>
      </c>
      <c r="AK319" s="42" t="s">
        <v>49</v>
      </c>
      <c r="AL319" s="57" t="s">
        <v>49</v>
      </c>
      <c r="AM319" s="42" t="s">
        <v>49</v>
      </c>
      <c r="AN319" s="57" t="s">
        <v>49</v>
      </c>
      <c r="AO319" s="42" t="s">
        <v>49</v>
      </c>
      <c r="AP319" s="57" t="s">
        <v>49</v>
      </c>
      <c r="AQ319" s="42" t="s">
        <v>49</v>
      </c>
      <c r="AR319" s="57" t="s">
        <v>49</v>
      </c>
      <c r="AS319" s="42" t="s">
        <v>49</v>
      </c>
      <c r="AT319" s="57" t="s">
        <v>49</v>
      </c>
      <c r="AU319" s="42" t="s">
        <v>49</v>
      </c>
      <c r="AV319" s="57" t="s">
        <v>49</v>
      </c>
      <c r="AW319" s="42" t="s">
        <v>49</v>
      </c>
      <c r="AX319" s="57" t="s">
        <v>49</v>
      </c>
      <c r="AY319" s="42" t="s">
        <v>49</v>
      </c>
      <c r="AZ319" s="57" t="s">
        <v>49</v>
      </c>
      <c r="BA319" s="42" t="s">
        <v>49</v>
      </c>
      <c r="BB319" s="57" t="s">
        <v>49</v>
      </c>
      <c r="BC319" s="42" t="s">
        <v>49</v>
      </c>
      <c r="BD319" s="57" t="s">
        <v>49</v>
      </c>
      <c r="BE319" s="42" t="s">
        <v>49</v>
      </c>
      <c r="BF319" s="57" t="s">
        <v>49</v>
      </c>
      <c r="BG319" s="42" t="s">
        <v>49</v>
      </c>
      <c r="BH319" s="57" t="s">
        <v>49</v>
      </c>
      <c r="BI319" s="58"/>
    </row>
    <row r="320" spans="2:61" ht="33" customHeight="1" x14ac:dyDescent="0.2">
      <c r="B320" s="53" t="s">
        <v>665</v>
      </c>
      <c r="C320" s="54" t="s">
        <v>666</v>
      </c>
      <c r="D320" s="55" t="s">
        <v>48</v>
      </c>
      <c r="E320" s="42" t="s">
        <v>49</v>
      </c>
      <c r="F320" s="56" t="s">
        <v>49</v>
      </c>
      <c r="G320" s="42" t="s">
        <v>49</v>
      </c>
      <c r="H320" s="56" t="s">
        <v>49</v>
      </c>
      <c r="I320" s="42" t="s">
        <v>49</v>
      </c>
      <c r="J320" s="56" t="s">
        <v>49</v>
      </c>
      <c r="K320" s="42" t="s">
        <v>49</v>
      </c>
      <c r="L320" s="56" t="s">
        <v>49</v>
      </c>
      <c r="M320" s="42" t="s">
        <v>49</v>
      </c>
      <c r="N320" s="57" t="s">
        <v>49</v>
      </c>
      <c r="O320" s="42" t="s">
        <v>49</v>
      </c>
      <c r="P320" s="57" t="s">
        <v>49</v>
      </c>
      <c r="Q320" s="42" t="s">
        <v>49</v>
      </c>
      <c r="R320" s="57" t="s">
        <v>49</v>
      </c>
      <c r="S320" s="42" t="s">
        <v>49</v>
      </c>
      <c r="T320" s="57" t="s">
        <v>49</v>
      </c>
      <c r="U320" s="42" t="s">
        <v>49</v>
      </c>
      <c r="V320" s="57" t="s">
        <v>49</v>
      </c>
      <c r="W320" s="42" t="s">
        <v>49</v>
      </c>
      <c r="X320" s="57" t="s">
        <v>49</v>
      </c>
      <c r="Y320" s="42" t="s">
        <v>49</v>
      </c>
      <c r="Z320" s="57" t="s">
        <v>49</v>
      </c>
      <c r="AA320" s="42" t="s">
        <v>49</v>
      </c>
      <c r="AB320" s="57" t="s">
        <v>49</v>
      </c>
      <c r="AC320" s="42" t="s">
        <v>49</v>
      </c>
      <c r="AD320" s="57" t="s">
        <v>49</v>
      </c>
      <c r="AE320" s="42" t="s">
        <v>49</v>
      </c>
      <c r="AF320" s="57" t="s">
        <v>49</v>
      </c>
      <c r="AG320" s="42" t="s">
        <v>49</v>
      </c>
      <c r="AH320" s="57" t="s">
        <v>49</v>
      </c>
      <c r="AI320" s="42" t="s">
        <v>49</v>
      </c>
      <c r="AJ320" s="57" t="s">
        <v>49</v>
      </c>
      <c r="AK320" s="42" t="s">
        <v>49</v>
      </c>
      <c r="AL320" s="57" t="s">
        <v>49</v>
      </c>
      <c r="AM320" s="42" t="s">
        <v>49</v>
      </c>
      <c r="AN320" s="57" t="s">
        <v>49</v>
      </c>
      <c r="AO320" s="42" t="s">
        <v>49</v>
      </c>
      <c r="AP320" s="57" t="s">
        <v>49</v>
      </c>
      <c r="AQ320" s="42" t="s">
        <v>49</v>
      </c>
      <c r="AR320" s="57" t="s">
        <v>49</v>
      </c>
      <c r="AS320" s="42" t="s">
        <v>49</v>
      </c>
      <c r="AT320" s="57" t="s">
        <v>49</v>
      </c>
      <c r="AU320" s="42" t="s">
        <v>49</v>
      </c>
      <c r="AV320" s="57" t="s">
        <v>49</v>
      </c>
      <c r="AW320" s="42" t="s">
        <v>49</v>
      </c>
      <c r="AX320" s="57" t="s">
        <v>49</v>
      </c>
      <c r="AY320" s="42" t="s">
        <v>49</v>
      </c>
      <c r="AZ320" s="57" t="s">
        <v>49</v>
      </c>
      <c r="BA320" s="42" t="s">
        <v>50</v>
      </c>
      <c r="BB320" s="57" t="s">
        <v>60</v>
      </c>
      <c r="BC320" s="42" t="s">
        <v>49</v>
      </c>
      <c r="BD320" s="57" t="s">
        <v>49</v>
      </c>
      <c r="BE320" s="42" t="s">
        <v>49</v>
      </c>
      <c r="BF320" s="57" t="s">
        <v>49</v>
      </c>
      <c r="BG320" s="42" t="s">
        <v>49</v>
      </c>
      <c r="BH320" s="57" t="s">
        <v>49</v>
      </c>
      <c r="BI320" s="58"/>
    </row>
    <row r="321" spans="2:61" ht="33" customHeight="1" x14ac:dyDescent="0.2">
      <c r="B321" s="53" t="s">
        <v>667</v>
      </c>
      <c r="C321" s="54" t="s">
        <v>668</v>
      </c>
      <c r="D321" s="55" t="s">
        <v>48</v>
      </c>
      <c r="E321" s="42" t="s">
        <v>49</v>
      </c>
      <c r="F321" s="56" t="s">
        <v>49</v>
      </c>
      <c r="G321" s="42" t="s">
        <v>65</v>
      </c>
      <c r="H321" s="56" t="s">
        <v>60</v>
      </c>
      <c r="I321" s="42" t="s">
        <v>49</v>
      </c>
      <c r="J321" s="56" t="s">
        <v>49</v>
      </c>
      <c r="K321" s="42" t="s">
        <v>49</v>
      </c>
      <c r="L321" s="56" t="s">
        <v>49</v>
      </c>
      <c r="M321" s="42" t="s">
        <v>49</v>
      </c>
      <c r="N321" s="57" t="s">
        <v>49</v>
      </c>
      <c r="O321" s="42" t="s">
        <v>49</v>
      </c>
      <c r="P321" s="57" t="s">
        <v>49</v>
      </c>
      <c r="Q321" s="42" t="s">
        <v>49</v>
      </c>
      <c r="R321" s="57" t="s">
        <v>49</v>
      </c>
      <c r="S321" s="42" t="s">
        <v>57</v>
      </c>
      <c r="T321" s="57" t="s">
        <v>60</v>
      </c>
      <c r="U321" s="42" t="s">
        <v>49</v>
      </c>
      <c r="V321" s="57" t="s">
        <v>49</v>
      </c>
      <c r="W321" s="42" t="s">
        <v>49</v>
      </c>
      <c r="X321" s="57" t="s">
        <v>49</v>
      </c>
      <c r="Y321" s="42" t="s">
        <v>55</v>
      </c>
      <c r="Z321" s="57" t="s">
        <v>60</v>
      </c>
      <c r="AA321" s="42" t="s">
        <v>49</v>
      </c>
      <c r="AB321" s="57" t="s">
        <v>49</v>
      </c>
      <c r="AC321" s="42" t="s">
        <v>49</v>
      </c>
      <c r="AD321" s="57" t="s">
        <v>49</v>
      </c>
      <c r="AE321" s="42" t="s">
        <v>49</v>
      </c>
      <c r="AF321" s="57" t="s">
        <v>49</v>
      </c>
      <c r="AG321" s="42" t="s">
        <v>49</v>
      </c>
      <c r="AH321" s="57" t="s">
        <v>49</v>
      </c>
      <c r="AI321" s="42" t="s">
        <v>49</v>
      </c>
      <c r="AJ321" s="57" t="s">
        <v>49</v>
      </c>
      <c r="AK321" s="42" t="s">
        <v>68</v>
      </c>
      <c r="AL321" s="57" t="s">
        <v>60</v>
      </c>
      <c r="AM321" s="42" t="s">
        <v>49</v>
      </c>
      <c r="AN321" s="57" t="s">
        <v>49</v>
      </c>
      <c r="AO321" s="42" t="s">
        <v>49</v>
      </c>
      <c r="AP321" s="57" t="s">
        <v>49</v>
      </c>
      <c r="AQ321" s="42" t="s">
        <v>49</v>
      </c>
      <c r="AR321" s="57" t="s">
        <v>49</v>
      </c>
      <c r="AS321" s="42" t="s">
        <v>49</v>
      </c>
      <c r="AT321" s="57" t="s">
        <v>49</v>
      </c>
      <c r="AU321" s="42" t="s">
        <v>50</v>
      </c>
      <c r="AV321" s="57" t="s">
        <v>60</v>
      </c>
      <c r="AW321" s="42" t="s">
        <v>49</v>
      </c>
      <c r="AX321" s="57" t="s">
        <v>49</v>
      </c>
      <c r="AY321" s="42" t="s">
        <v>49</v>
      </c>
      <c r="AZ321" s="57" t="s">
        <v>49</v>
      </c>
      <c r="BA321" s="42" t="s">
        <v>49</v>
      </c>
      <c r="BB321" s="57" t="s">
        <v>49</v>
      </c>
      <c r="BC321" s="42" t="s">
        <v>49</v>
      </c>
      <c r="BD321" s="57" t="s">
        <v>49</v>
      </c>
      <c r="BE321" s="42" t="s">
        <v>49</v>
      </c>
      <c r="BF321" s="57" t="s">
        <v>49</v>
      </c>
      <c r="BG321" s="42" t="s">
        <v>49</v>
      </c>
      <c r="BH321" s="57" t="s">
        <v>49</v>
      </c>
      <c r="BI321" s="58"/>
    </row>
    <row r="322" spans="2:61" ht="33" customHeight="1" x14ac:dyDescent="0.2">
      <c r="B322" s="53" t="s">
        <v>669</v>
      </c>
      <c r="C322" s="54" t="s">
        <v>670</v>
      </c>
      <c r="D322" s="55" t="s">
        <v>48</v>
      </c>
      <c r="E322" s="42" t="s">
        <v>57</v>
      </c>
      <c r="F322" s="56" t="s">
        <v>60</v>
      </c>
      <c r="G322" s="42" t="s">
        <v>49</v>
      </c>
      <c r="H322" s="56" t="s">
        <v>49</v>
      </c>
      <c r="I322" s="42" t="s">
        <v>49</v>
      </c>
      <c r="J322" s="56" t="s">
        <v>49</v>
      </c>
      <c r="K322" s="42" t="s">
        <v>49</v>
      </c>
      <c r="L322" s="56" t="s">
        <v>49</v>
      </c>
      <c r="M322" s="42" t="s">
        <v>49</v>
      </c>
      <c r="N322" s="57" t="s">
        <v>49</v>
      </c>
      <c r="O322" s="42" t="s">
        <v>49</v>
      </c>
      <c r="P322" s="57" t="s">
        <v>49</v>
      </c>
      <c r="Q322" s="42" t="s">
        <v>49</v>
      </c>
      <c r="R322" s="57" t="s">
        <v>49</v>
      </c>
      <c r="S322" s="42" t="s">
        <v>49</v>
      </c>
      <c r="T322" s="57" t="s">
        <v>49</v>
      </c>
      <c r="U322" s="42" t="s">
        <v>49</v>
      </c>
      <c r="V322" s="57" t="s">
        <v>49</v>
      </c>
      <c r="W322" s="42" t="s">
        <v>49</v>
      </c>
      <c r="X322" s="57" t="s">
        <v>49</v>
      </c>
      <c r="Y322" s="42" t="s">
        <v>49</v>
      </c>
      <c r="Z322" s="57" t="s">
        <v>49</v>
      </c>
      <c r="AA322" s="42" t="s">
        <v>49</v>
      </c>
      <c r="AB322" s="57" t="s">
        <v>49</v>
      </c>
      <c r="AC322" s="42" t="s">
        <v>49</v>
      </c>
      <c r="AD322" s="57" t="s">
        <v>49</v>
      </c>
      <c r="AE322" s="42" t="s">
        <v>49</v>
      </c>
      <c r="AF322" s="57" t="s">
        <v>49</v>
      </c>
      <c r="AG322" s="42" t="s">
        <v>49</v>
      </c>
      <c r="AH322" s="57" t="s">
        <v>49</v>
      </c>
      <c r="AI322" s="42" t="s">
        <v>49</v>
      </c>
      <c r="AJ322" s="57" t="s">
        <v>49</v>
      </c>
      <c r="AK322" s="42" t="s">
        <v>49</v>
      </c>
      <c r="AL322" s="57" t="s">
        <v>49</v>
      </c>
      <c r="AM322" s="42" t="s">
        <v>49</v>
      </c>
      <c r="AN322" s="57" t="s">
        <v>49</v>
      </c>
      <c r="AO322" s="42" t="s">
        <v>49</v>
      </c>
      <c r="AP322" s="57" t="s">
        <v>49</v>
      </c>
      <c r="AQ322" s="42" t="s">
        <v>50</v>
      </c>
      <c r="AR322" s="57" t="s">
        <v>60</v>
      </c>
      <c r="AS322" s="42" t="s">
        <v>49</v>
      </c>
      <c r="AT322" s="57" t="s">
        <v>49</v>
      </c>
      <c r="AU322" s="42" t="s">
        <v>49</v>
      </c>
      <c r="AV322" s="57" t="s">
        <v>49</v>
      </c>
      <c r="AW322" s="42" t="s">
        <v>49</v>
      </c>
      <c r="AX322" s="57" t="s">
        <v>49</v>
      </c>
      <c r="AY322" s="42" t="s">
        <v>49</v>
      </c>
      <c r="AZ322" s="57" t="s">
        <v>49</v>
      </c>
      <c r="BA322" s="42" t="s">
        <v>49</v>
      </c>
      <c r="BB322" s="57" t="s">
        <v>49</v>
      </c>
      <c r="BC322" s="42" t="s">
        <v>55</v>
      </c>
      <c r="BD322" s="57" t="s">
        <v>60</v>
      </c>
      <c r="BE322" s="42" t="s">
        <v>49</v>
      </c>
      <c r="BF322" s="57" t="s">
        <v>49</v>
      </c>
      <c r="BG322" s="42" t="s">
        <v>49</v>
      </c>
      <c r="BH322" s="57" t="s">
        <v>49</v>
      </c>
      <c r="BI322" s="58"/>
    </row>
    <row r="323" spans="2:61" ht="33" customHeight="1" x14ac:dyDescent="0.2">
      <c r="B323" s="53" t="s">
        <v>671</v>
      </c>
      <c r="C323" s="54" t="s">
        <v>672</v>
      </c>
      <c r="D323" s="55" t="s">
        <v>48</v>
      </c>
      <c r="E323" s="42" t="s">
        <v>49</v>
      </c>
      <c r="F323" s="56" t="s">
        <v>49</v>
      </c>
      <c r="G323" s="42" t="s">
        <v>49</v>
      </c>
      <c r="H323" s="56" t="s">
        <v>49</v>
      </c>
      <c r="I323" s="42" t="s">
        <v>49</v>
      </c>
      <c r="J323" s="56" t="s">
        <v>49</v>
      </c>
      <c r="K323" s="42" t="s">
        <v>49</v>
      </c>
      <c r="L323" s="56" t="s">
        <v>49</v>
      </c>
      <c r="M323" s="42" t="s">
        <v>49</v>
      </c>
      <c r="N323" s="57" t="s">
        <v>49</v>
      </c>
      <c r="O323" s="42" t="s">
        <v>49</v>
      </c>
      <c r="P323" s="57" t="s">
        <v>49</v>
      </c>
      <c r="Q323" s="42" t="s">
        <v>49</v>
      </c>
      <c r="R323" s="57" t="s">
        <v>49</v>
      </c>
      <c r="S323" s="42" t="s">
        <v>50</v>
      </c>
      <c r="T323" s="57" t="s">
        <v>60</v>
      </c>
      <c r="U323" s="42" t="s">
        <v>55</v>
      </c>
      <c r="V323" s="57" t="s">
        <v>60</v>
      </c>
      <c r="W323" s="42" t="s">
        <v>49</v>
      </c>
      <c r="X323" s="57" t="s">
        <v>49</v>
      </c>
      <c r="Y323" s="42" t="s">
        <v>49</v>
      </c>
      <c r="Z323" s="57" t="s">
        <v>49</v>
      </c>
      <c r="AA323" s="42" t="s">
        <v>49</v>
      </c>
      <c r="AB323" s="57" t="s">
        <v>49</v>
      </c>
      <c r="AC323" s="42" t="s">
        <v>49</v>
      </c>
      <c r="AD323" s="57" t="s">
        <v>49</v>
      </c>
      <c r="AE323" s="42" t="s">
        <v>49</v>
      </c>
      <c r="AF323" s="57" t="s">
        <v>49</v>
      </c>
      <c r="AG323" s="42" t="s">
        <v>49</v>
      </c>
      <c r="AH323" s="57" t="s">
        <v>49</v>
      </c>
      <c r="AI323" s="42" t="s">
        <v>49</v>
      </c>
      <c r="AJ323" s="57" t="s">
        <v>49</v>
      </c>
      <c r="AK323" s="42" t="s">
        <v>49</v>
      </c>
      <c r="AL323" s="57" t="s">
        <v>49</v>
      </c>
      <c r="AM323" s="42" t="s">
        <v>49</v>
      </c>
      <c r="AN323" s="57" t="s">
        <v>49</v>
      </c>
      <c r="AO323" s="42" t="s">
        <v>49</v>
      </c>
      <c r="AP323" s="57" t="s">
        <v>49</v>
      </c>
      <c r="AQ323" s="42" t="s">
        <v>49</v>
      </c>
      <c r="AR323" s="57" t="s">
        <v>49</v>
      </c>
      <c r="AS323" s="42" t="s">
        <v>49</v>
      </c>
      <c r="AT323" s="57" t="s">
        <v>49</v>
      </c>
      <c r="AU323" s="42" t="s">
        <v>57</v>
      </c>
      <c r="AV323" s="57" t="s">
        <v>60</v>
      </c>
      <c r="AW323" s="42" t="s">
        <v>49</v>
      </c>
      <c r="AX323" s="57" t="s">
        <v>49</v>
      </c>
      <c r="AY323" s="42" t="s">
        <v>49</v>
      </c>
      <c r="AZ323" s="57" t="s">
        <v>49</v>
      </c>
      <c r="BA323" s="42" t="s">
        <v>49</v>
      </c>
      <c r="BB323" s="57" t="s">
        <v>49</v>
      </c>
      <c r="BC323" s="42" t="s">
        <v>49</v>
      </c>
      <c r="BD323" s="57" t="s">
        <v>49</v>
      </c>
      <c r="BE323" s="42" t="s">
        <v>65</v>
      </c>
      <c r="BF323" s="57" t="s">
        <v>60</v>
      </c>
      <c r="BG323" s="42" t="s">
        <v>49</v>
      </c>
      <c r="BH323" s="57" t="s">
        <v>49</v>
      </c>
      <c r="BI323" s="58"/>
    </row>
    <row r="324" spans="2:61" ht="33" customHeight="1" x14ac:dyDescent="0.2">
      <c r="B324" s="53" t="s">
        <v>673</v>
      </c>
      <c r="C324" s="54" t="s">
        <v>674</v>
      </c>
      <c r="D324" s="55" t="s">
        <v>48</v>
      </c>
      <c r="E324" s="42" t="s">
        <v>49</v>
      </c>
      <c r="F324" s="56" t="s">
        <v>49</v>
      </c>
      <c r="G324" s="42" t="s">
        <v>50</v>
      </c>
      <c r="H324" s="56" t="s">
        <v>56</v>
      </c>
      <c r="I324" s="42" t="s">
        <v>49</v>
      </c>
      <c r="J324" s="56" t="s">
        <v>49</v>
      </c>
      <c r="K324" s="42" t="s">
        <v>68</v>
      </c>
      <c r="L324" s="56" t="s">
        <v>56</v>
      </c>
      <c r="M324" s="42" t="s">
        <v>49</v>
      </c>
      <c r="N324" s="57" t="s">
        <v>49</v>
      </c>
      <c r="O324" s="42" t="s">
        <v>49</v>
      </c>
      <c r="P324" s="57" t="s">
        <v>49</v>
      </c>
      <c r="Q324" s="42" t="s">
        <v>49</v>
      </c>
      <c r="R324" s="57" t="s">
        <v>49</v>
      </c>
      <c r="S324" s="42" t="s">
        <v>49</v>
      </c>
      <c r="T324" s="57" t="s">
        <v>49</v>
      </c>
      <c r="U324" s="42" t="s">
        <v>49</v>
      </c>
      <c r="V324" s="57" t="s">
        <v>49</v>
      </c>
      <c r="W324" s="42" t="s">
        <v>49</v>
      </c>
      <c r="X324" s="57" t="s">
        <v>49</v>
      </c>
      <c r="Y324" s="42" t="s">
        <v>49</v>
      </c>
      <c r="Z324" s="57" t="s">
        <v>49</v>
      </c>
      <c r="AA324" s="42" t="s">
        <v>49</v>
      </c>
      <c r="AB324" s="57" t="s">
        <v>49</v>
      </c>
      <c r="AC324" s="42" t="s">
        <v>49</v>
      </c>
      <c r="AD324" s="57" t="s">
        <v>49</v>
      </c>
      <c r="AE324" s="42" t="s">
        <v>49</v>
      </c>
      <c r="AF324" s="57" t="s">
        <v>49</v>
      </c>
      <c r="AG324" s="42" t="s">
        <v>49</v>
      </c>
      <c r="AH324" s="57" t="s">
        <v>49</v>
      </c>
      <c r="AI324" s="42" t="s">
        <v>49</v>
      </c>
      <c r="AJ324" s="57" t="s">
        <v>49</v>
      </c>
      <c r="AK324" s="42" t="s">
        <v>65</v>
      </c>
      <c r="AL324" s="57" t="s">
        <v>51</v>
      </c>
      <c r="AM324" s="42" t="s">
        <v>57</v>
      </c>
      <c r="AN324" s="57" t="s">
        <v>56</v>
      </c>
      <c r="AO324" s="42" t="s">
        <v>49</v>
      </c>
      <c r="AP324" s="57" t="s">
        <v>49</v>
      </c>
      <c r="AQ324" s="42" t="s">
        <v>49</v>
      </c>
      <c r="AR324" s="57" t="s">
        <v>49</v>
      </c>
      <c r="AS324" s="42" t="s">
        <v>49</v>
      </c>
      <c r="AT324" s="57" t="s">
        <v>49</v>
      </c>
      <c r="AU324" s="42" t="s">
        <v>49</v>
      </c>
      <c r="AV324" s="57" t="s">
        <v>49</v>
      </c>
      <c r="AW324" s="42" t="s">
        <v>49</v>
      </c>
      <c r="AX324" s="57" t="s">
        <v>49</v>
      </c>
      <c r="AY324" s="42" t="s">
        <v>49</v>
      </c>
      <c r="AZ324" s="57" t="s">
        <v>49</v>
      </c>
      <c r="BA324" s="42" t="s">
        <v>49</v>
      </c>
      <c r="BB324" s="57" t="s">
        <v>49</v>
      </c>
      <c r="BC324" s="42" t="s">
        <v>49</v>
      </c>
      <c r="BD324" s="57" t="s">
        <v>49</v>
      </c>
      <c r="BE324" s="42" t="s">
        <v>49</v>
      </c>
      <c r="BF324" s="57" t="s">
        <v>49</v>
      </c>
      <c r="BG324" s="42" t="s">
        <v>49</v>
      </c>
      <c r="BH324" s="57" t="s">
        <v>49</v>
      </c>
      <c r="BI324" s="58"/>
    </row>
    <row r="325" spans="2:61" ht="33" customHeight="1" x14ac:dyDescent="0.2">
      <c r="B325" s="53" t="s">
        <v>675</v>
      </c>
      <c r="C325" s="54" t="s">
        <v>676</v>
      </c>
      <c r="D325" s="55" t="s">
        <v>48</v>
      </c>
      <c r="E325" s="42" t="s">
        <v>49</v>
      </c>
      <c r="F325" s="56" t="s">
        <v>49</v>
      </c>
      <c r="G325" s="42" t="s">
        <v>49</v>
      </c>
      <c r="H325" s="56" t="s">
        <v>49</v>
      </c>
      <c r="I325" s="42" t="s">
        <v>49</v>
      </c>
      <c r="J325" s="56" t="s">
        <v>49</v>
      </c>
      <c r="K325" s="42" t="s">
        <v>49</v>
      </c>
      <c r="L325" s="56" t="s">
        <v>49</v>
      </c>
      <c r="M325" s="42" t="s">
        <v>49</v>
      </c>
      <c r="N325" s="57" t="s">
        <v>49</v>
      </c>
      <c r="O325" s="42" t="s">
        <v>49</v>
      </c>
      <c r="P325" s="57" t="s">
        <v>49</v>
      </c>
      <c r="Q325" s="42" t="s">
        <v>49</v>
      </c>
      <c r="R325" s="57" t="s">
        <v>49</v>
      </c>
      <c r="S325" s="42" t="s">
        <v>49</v>
      </c>
      <c r="T325" s="57" t="s">
        <v>49</v>
      </c>
      <c r="U325" s="42" t="s">
        <v>49</v>
      </c>
      <c r="V325" s="57" t="s">
        <v>49</v>
      </c>
      <c r="W325" s="42" t="s">
        <v>49</v>
      </c>
      <c r="X325" s="57" t="s">
        <v>49</v>
      </c>
      <c r="Y325" s="42" t="s">
        <v>49</v>
      </c>
      <c r="Z325" s="57" t="s">
        <v>49</v>
      </c>
      <c r="AA325" s="42" t="s">
        <v>49</v>
      </c>
      <c r="AB325" s="57" t="s">
        <v>49</v>
      </c>
      <c r="AC325" s="42" t="s">
        <v>49</v>
      </c>
      <c r="AD325" s="57" t="s">
        <v>49</v>
      </c>
      <c r="AE325" s="42" t="s">
        <v>49</v>
      </c>
      <c r="AF325" s="57" t="s">
        <v>49</v>
      </c>
      <c r="AG325" s="42" t="s">
        <v>49</v>
      </c>
      <c r="AH325" s="57" t="s">
        <v>49</v>
      </c>
      <c r="AI325" s="42" t="s">
        <v>49</v>
      </c>
      <c r="AJ325" s="57" t="s">
        <v>49</v>
      </c>
      <c r="AK325" s="42" t="s">
        <v>49</v>
      </c>
      <c r="AL325" s="57" t="s">
        <v>49</v>
      </c>
      <c r="AM325" s="42" t="s">
        <v>50</v>
      </c>
      <c r="AN325" s="57" t="s">
        <v>56</v>
      </c>
      <c r="AO325" s="42" t="s">
        <v>49</v>
      </c>
      <c r="AP325" s="57" t="s">
        <v>49</v>
      </c>
      <c r="AQ325" s="42" t="s">
        <v>49</v>
      </c>
      <c r="AR325" s="57" t="s">
        <v>49</v>
      </c>
      <c r="AS325" s="42" t="s">
        <v>49</v>
      </c>
      <c r="AT325" s="57" t="s">
        <v>49</v>
      </c>
      <c r="AU325" s="42" t="s">
        <v>49</v>
      </c>
      <c r="AV325" s="57" t="s">
        <v>49</v>
      </c>
      <c r="AW325" s="42" t="s">
        <v>49</v>
      </c>
      <c r="AX325" s="57" t="s">
        <v>49</v>
      </c>
      <c r="AY325" s="42" t="s">
        <v>49</v>
      </c>
      <c r="AZ325" s="57" t="s">
        <v>49</v>
      </c>
      <c r="BA325" s="42" t="s">
        <v>49</v>
      </c>
      <c r="BB325" s="57" t="s">
        <v>49</v>
      </c>
      <c r="BC325" s="42" t="s">
        <v>49</v>
      </c>
      <c r="BD325" s="57" t="s">
        <v>49</v>
      </c>
      <c r="BE325" s="42" t="s">
        <v>49</v>
      </c>
      <c r="BF325" s="57" t="s">
        <v>49</v>
      </c>
      <c r="BG325" s="42" t="s">
        <v>49</v>
      </c>
      <c r="BH325" s="57" t="s">
        <v>49</v>
      </c>
      <c r="BI325" s="58"/>
    </row>
    <row r="326" spans="2:61" ht="33" customHeight="1" x14ac:dyDescent="0.2">
      <c r="B326" s="53" t="s">
        <v>677</v>
      </c>
      <c r="C326" s="54" t="s">
        <v>678</v>
      </c>
      <c r="D326" s="55" t="s">
        <v>48</v>
      </c>
      <c r="E326" s="42" t="s">
        <v>49</v>
      </c>
      <c r="F326" s="56" t="s">
        <v>49</v>
      </c>
      <c r="G326" s="42" t="s">
        <v>49</v>
      </c>
      <c r="H326" s="56" t="s">
        <v>49</v>
      </c>
      <c r="I326" s="42" t="s">
        <v>49</v>
      </c>
      <c r="J326" s="56" t="s">
        <v>49</v>
      </c>
      <c r="K326" s="42" t="s">
        <v>49</v>
      </c>
      <c r="L326" s="56" t="s">
        <v>49</v>
      </c>
      <c r="M326" s="42" t="s">
        <v>49</v>
      </c>
      <c r="N326" s="57" t="s">
        <v>49</v>
      </c>
      <c r="O326" s="42" t="s">
        <v>49</v>
      </c>
      <c r="P326" s="57" t="s">
        <v>49</v>
      </c>
      <c r="Q326" s="42" t="s">
        <v>49</v>
      </c>
      <c r="R326" s="57" t="s">
        <v>49</v>
      </c>
      <c r="S326" s="42" t="s">
        <v>49</v>
      </c>
      <c r="T326" s="57" t="s">
        <v>49</v>
      </c>
      <c r="U326" s="42" t="s">
        <v>49</v>
      </c>
      <c r="V326" s="57" t="s">
        <v>49</v>
      </c>
      <c r="W326" s="42" t="s">
        <v>49</v>
      </c>
      <c r="X326" s="57" t="s">
        <v>49</v>
      </c>
      <c r="Y326" s="42" t="s">
        <v>49</v>
      </c>
      <c r="Z326" s="57" t="s">
        <v>49</v>
      </c>
      <c r="AA326" s="42" t="s">
        <v>49</v>
      </c>
      <c r="AB326" s="57" t="s">
        <v>49</v>
      </c>
      <c r="AC326" s="42" t="s">
        <v>49</v>
      </c>
      <c r="AD326" s="57" t="s">
        <v>49</v>
      </c>
      <c r="AE326" s="42" t="s">
        <v>49</v>
      </c>
      <c r="AF326" s="57" t="s">
        <v>49</v>
      </c>
      <c r="AG326" s="42" t="s">
        <v>49</v>
      </c>
      <c r="AH326" s="57" t="s">
        <v>49</v>
      </c>
      <c r="AI326" s="42" t="s">
        <v>49</v>
      </c>
      <c r="AJ326" s="57" t="s">
        <v>49</v>
      </c>
      <c r="AK326" s="42" t="s">
        <v>49</v>
      </c>
      <c r="AL326" s="57" t="s">
        <v>49</v>
      </c>
      <c r="AM326" s="42" t="s">
        <v>49</v>
      </c>
      <c r="AN326" s="57" t="s">
        <v>49</v>
      </c>
      <c r="AO326" s="42" t="s">
        <v>49</v>
      </c>
      <c r="AP326" s="57" t="s">
        <v>49</v>
      </c>
      <c r="AQ326" s="42" t="s">
        <v>50</v>
      </c>
      <c r="AR326" s="57" t="s">
        <v>60</v>
      </c>
      <c r="AS326" s="42" t="s">
        <v>49</v>
      </c>
      <c r="AT326" s="57" t="s">
        <v>49</v>
      </c>
      <c r="AU326" s="42" t="s">
        <v>49</v>
      </c>
      <c r="AV326" s="57" t="s">
        <v>49</v>
      </c>
      <c r="AW326" s="42" t="s">
        <v>49</v>
      </c>
      <c r="AX326" s="57" t="s">
        <v>49</v>
      </c>
      <c r="AY326" s="42" t="s">
        <v>49</v>
      </c>
      <c r="AZ326" s="57" t="s">
        <v>49</v>
      </c>
      <c r="BA326" s="42" t="s">
        <v>49</v>
      </c>
      <c r="BB326" s="57" t="s">
        <v>49</v>
      </c>
      <c r="BC326" s="42" t="s">
        <v>49</v>
      </c>
      <c r="BD326" s="57" t="s">
        <v>49</v>
      </c>
      <c r="BE326" s="42" t="s">
        <v>49</v>
      </c>
      <c r="BF326" s="57" t="s">
        <v>49</v>
      </c>
      <c r="BG326" s="42" t="s">
        <v>49</v>
      </c>
      <c r="BH326" s="57" t="s">
        <v>49</v>
      </c>
      <c r="BI326" s="58"/>
    </row>
    <row r="327" spans="2:61" ht="33" customHeight="1" x14ac:dyDescent="0.2">
      <c r="B327" s="53" t="s">
        <v>679</v>
      </c>
      <c r="C327" s="54" t="s">
        <v>680</v>
      </c>
      <c r="D327" s="55" t="s">
        <v>48</v>
      </c>
      <c r="E327" s="42" t="s">
        <v>57</v>
      </c>
      <c r="F327" s="56" t="s">
        <v>56</v>
      </c>
      <c r="G327" s="42" t="s">
        <v>49</v>
      </c>
      <c r="H327" s="56" t="s">
        <v>49</v>
      </c>
      <c r="I327" s="42" t="s">
        <v>49</v>
      </c>
      <c r="J327" s="56" t="s">
        <v>49</v>
      </c>
      <c r="K327" s="42" t="s">
        <v>49</v>
      </c>
      <c r="L327" s="56" t="s">
        <v>49</v>
      </c>
      <c r="M327" s="42" t="s">
        <v>50</v>
      </c>
      <c r="N327" s="57" t="s">
        <v>60</v>
      </c>
      <c r="O327" s="42" t="s">
        <v>49</v>
      </c>
      <c r="P327" s="57" t="s">
        <v>49</v>
      </c>
      <c r="Q327" s="42" t="s">
        <v>49</v>
      </c>
      <c r="R327" s="57" t="s">
        <v>49</v>
      </c>
      <c r="S327" s="42" t="s">
        <v>49</v>
      </c>
      <c r="T327" s="57" t="s">
        <v>49</v>
      </c>
      <c r="U327" s="42" t="s">
        <v>49</v>
      </c>
      <c r="V327" s="57" t="s">
        <v>49</v>
      </c>
      <c r="W327" s="42" t="s">
        <v>49</v>
      </c>
      <c r="X327" s="57" t="s">
        <v>49</v>
      </c>
      <c r="Y327" s="42" t="s">
        <v>49</v>
      </c>
      <c r="Z327" s="57" t="s">
        <v>49</v>
      </c>
      <c r="AA327" s="42" t="s">
        <v>49</v>
      </c>
      <c r="AB327" s="57" t="s">
        <v>49</v>
      </c>
      <c r="AC327" s="42" t="s">
        <v>49</v>
      </c>
      <c r="AD327" s="57" t="s">
        <v>49</v>
      </c>
      <c r="AE327" s="42" t="s">
        <v>49</v>
      </c>
      <c r="AF327" s="57" t="s">
        <v>49</v>
      </c>
      <c r="AG327" s="42" t="s">
        <v>49</v>
      </c>
      <c r="AH327" s="57" t="s">
        <v>49</v>
      </c>
      <c r="AI327" s="42" t="s">
        <v>49</v>
      </c>
      <c r="AJ327" s="57" t="s">
        <v>49</v>
      </c>
      <c r="AK327" s="42" t="s">
        <v>55</v>
      </c>
      <c r="AL327" s="57" t="s">
        <v>60</v>
      </c>
      <c r="AM327" s="42" t="s">
        <v>49</v>
      </c>
      <c r="AN327" s="57" t="s">
        <v>49</v>
      </c>
      <c r="AO327" s="42" t="s">
        <v>49</v>
      </c>
      <c r="AP327" s="57" t="s">
        <v>49</v>
      </c>
      <c r="AQ327" s="42" t="s">
        <v>49</v>
      </c>
      <c r="AR327" s="57" t="s">
        <v>49</v>
      </c>
      <c r="AS327" s="42" t="s">
        <v>49</v>
      </c>
      <c r="AT327" s="57" t="s">
        <v>49</v>
      </c>
      <c r="AU327" s="42" t="s">
        <v>49</v>
      </c>
      <c r="AV327" s="57" t="s">
        <v>49</v>
      </c>
      <c r="AW327" s="42" t="s">
        <v>49</v>
      </c>
      <c r="AX327" s="57" t="s">
        <v>49</v>
      </c>
      <c r="AY327" s="42" t="s">
        <v>49</v>
      </c>
      <c r="AZ327" s="57" t="s">
        <v>49</v>
      </c>
      <c r="BA327" s="42" t="s">
        <v>49</v>
      </c>
      <c r="BB327" s="57" t="s">
        <v>49</v>
      </c>
      <c r="BC327" s="42" t="s">
        <v>49</v>
      </c>
      <c r="BD327" s="57" t="s">
        <v>49</v>
      </c>
      <c r="BE327" s="42" t="s">
        <v>49</v>
      </c>
      <c r="BF327" s="57" t="s">
        <v>49</v>
      </c>
      <c r="BG327" s="42" t="s">
        <v>49</v>
      </c>
      <c r="BH327" s="57" t="s">
        <v>49</v>
      </c>
      <c r="BI327" s="58"/>
    </row>
    <row r="328" spans="2:61" ht="33" customHeight="1" x14ac:dyDescent="0.2">
      <c r="B328" s="53" t="s">
        <v>681</v>
      </c>
      <c r="C328" s="54" t="s">
        <v>682</v>
      </c>
      <c r="D328" s="55" t="s">
        <v>48</v>
      </c>
      <c r="E328" s="42" t="s">
        <v>49</v>
      </c>
      <c r="F328" s="56" t="s">
        <v>49</v>
      </c>
      <c r="G328" s="42" t="s">
        <v>49</v>
      </c>
      <c r="H328" s="56" t="s">
        <v>49</v>
      </c>
      <c r="I328" s="42" t="s">
        <v>49</v>
      </c>
      <c r="J328" s="56" t="s">
        <v>49</v>
      </c>
      <c r="K328" s="42" t="s">
        <v>49</v>
      </c>
      <c r="L328" s="56" t="s">
        <v>49</v>
      </c>
      <c r="M328" s="42" t="s">
        <v>49</v>
      </c>
      <c r="N328" s="57" t="s">
        <v>49</v>
      </c>
      <c r="O328" s="42" t="s">
        <v>49</v>
      </c>
      <c r="P328" s="57" t="s">
        <v>49</v>
      </c>
      <c r="Q328" s="42" t="s">
        <v>49</v>
      </c>
      <c r="R328" s="57" t="s">
        <v>49</v>
      </c>
      <c r="S328" s="42" t="s">
        <v>55</v>
      </c>
      <c r="T328" s="57" t="s">
        <v>60</v>
      </c>
      <c r="U328" s="42" t="s">
        <v>50</v>
      </c>
      <c r="V328" s="57" t="s">
        <v>60</v>
      </c>
      <c r="W328" s="42" t="s">
        <v>49</v>
      </c>
      <c r="X328" s="57" t="s">
        <v>49</v>
      </c>
      <c r="Y328" s="42" t="s">
        <v>49</v>
      </c>
      <c r="Z328" s="57" t="s">
        <v>49</v>
      </c>
      <c r="AA328" s="42" t="s">
        <v>49</v>
      </c>
      <c r="AB328" s="57" t="s">
        <v>49</v>
      </c>
      <c r="AC328" s="42" t="s">
        <v>49</v>
      </c>
      <c r="AD328" s="57" t="s">
        <v>49</v>
      </c>
      <c r="AE328" s="42" t="s">
        <v>49</v>
      </c>
      <c r="AF328" s="57" t="s">
        <v>49</v>
      </c>
      <c r="AG328" s="42" t="s">
        <v>49</v>
      </c>
      <c r="AH328" s="57" t="s">
        <v>49</v>
      </c>
      <c r="AI328" s="42" t="s">
        <v>49</v>
      </c>
      <c r="AJ328" s="57" t="s">
        <v>49</v>
      </c>
      <c r="AK328" s="42" t="s">
        <v>49</v>
      </c>
      <c r="AL328" s="57" t="s">
        <v>49</v>
      </c>
      <c r="AM328" s="42" t="s">
        <v>49</v>
      </c>
      <c r="AN328" s="57" t="s">
        <v>49</v>
      </c>
      <c r="AO328" s="42" t="s">
        <v>49</v>
      </c>
      <c r="AP328" s="57" t="s">
        <v>49</v>
      </c>
      <c r="AQ328" s="42" t="s">
        <v>49</v>
      </c>
      <c r="AR328" s="57" t="s">
        <v>49</v>
      </c>
      <c r="AS328" s="42" t="s">
        <v>49</v>
      </c>
      <c r="AT328" s="57" t="s">
        <v>49</v>
      </c>
      <c r="AU328" s="42" t="s">
        <v>49</v>
      </c>
      <c r="AV328" s="57" t="s">
        <v>49</v>
      </c>
      <c r="AW328" s="42" t="s">
        <v>49</v>
      </c>
      <c r="AX328" s="57" t="s">
        <v>49</v>
      </c>
      <c r="AY328" s="42" t="s">
        <v>49</v>
      </c>
      <c r="AZ328" s="57" t="s">
        <v>49</v>
      </c>
      <c r="BA328" s="42" t="s">
        <v>49</v>
      </c>
      <c r="BB328" s="57" t="s">
        <v>49</v>
      </c>
      <c r="BC328" s="42" t="s">
        <v>49</v>
      </c>
      <c r="BD328" s="57" t="s">
        <v>49</v>
      </c>
      <c r="BE328" s="42" t="s">
        <v>49</v>
      </c>
      <c r="BF328" s="57" t="s">
        <v>49</v>
      </c>
      <c r="BG328" s="42" t="s">
        <v>49</v>
      </c>
      <c r="BH328" s="57" t="s">
        <v>49</v>
      </c>
      <c r="BI328" s="58"/>
    </row>
    <row r="329" spans="2:61" ht="33" customHeight="1" x14ac:dyDescent="0.2">
      <c r="B329" s="53" t="s">
        <v>683</v>
      </c>
      <c r="C329" s="54" t="s">
        <v>684</v>
      </c>
      <c r="D329" s="55" t="s">
        <v>48</v>
      </c>
      <c r="E329" s="42" t="s">
        <v>55</v>
      </c>
      <c r="F329" s="56" t="s">
        <v>56</v>
      </c>
      <c r="G329" s="42" t="s">
        <v>49</v>
      </c>
      <c r="H329" s="56" t="s">
        <v>49</v>
      </c>
      <c r="I329" s="42" t="s">
        <v>49</v>
      </c>
      <c r="J329" s="56" t="s">
        <v>49</v>
      </c>
      <c r="K329" s="42" t="s">
        <v>49</v>
      </c>
      <c r="L329" s="56" t="s">
        <v>49</v>
      </c>
      <c r="M329" s="42" t="s">
        <v>50</v>
      </c>
      <c r="N329" s="57" t="s">
        <v>60</v>
      </c>
      <c r="O329" s="42" t="s">
        <v>49</v>
      </c>
      <c r="P329" s="57" t="s">
        <v>49</v>
      </c>
      <c r="Q329" s="42" t="s">
        <v>49</v>
      </c>
      <c r="R329" s="57" t="s">
        <v>49</v>
      </c>
      <c r="S329" s="42" t="s">
        <v>49</v>
      </c>
      <c r="T329" s="57" t="s">
        <v>49</v>
      </c>
      <c r="U329" s="42" t="s">
        <v>49</v>
      </c>
      <c r="V329" s="57" t="s">
        <v>49</v>
      </c>
      <c r="W329" s="42" t="s">
        <v>49</v>
      </c>
      <c r="X329" s="57" t="s">
        <v>49</v>
      </c>
      <c r="Y329" s="42" t="s">
        <v>49</v>
      </c>
      <c r="Z329" s="57" t="s">
        <v>49</v>
      </c>
      <c r="AA329" s="42" t="s">
        <v>49</v>
      </c>
      <c r="AB329" s="57" t="s">
        <v>49</v>
      </c>
      <c r="AC329" s="42" t="s">
        <v>49</v>
      </c>
      <c r="AD329" s="57" t="s">
        <v>49</v>
      </c>
      <c r="AE329" s="42" t="s">
        <v>49</v>
      </c>
      <c r="AF329" s="57" t="s">
        <v>49</v>
      </c>
      <c r="AG329" s="42" t="s">
        <v>49</v>
      </c>
      <c r="AH329" s="57" t="s">
        <v>49</v>
      </c>
      <c r="AI329" s="42" t="s">
        <v>49</v>
      </c>
      <c r="AJ329" s="57" t="s">
        <v>49</v>
      </c>
      <c r="AK329" s="42" t="s">
        <v>49</v>
      </c>
      <c r="AL329" s="57" t="s">
        <v>49</v>
      </c>
      <c r="AM329" s="42" t="s">
        <v>49</v>
      </c>
      <c r="AN329" s="57" t="s">
        <v>49</v>
      </c>
      <c r="AO329" s="42" t="s">
        <v>49</v>
      </c>
      <c r="AP329" s="57" t="s">
        <v>49</v>
      </c>
      <c r="AQ329" s="42" t="s">
        <v>49</v>
      </c>
      <c r="AR329" s="57" t="s">
        <v>49</v>
      </c>
      <c r="AS329" s="42" t="s">
        <v>49</v>
      </c>
      <c r="AT329" s="57" t="s">
        <v>49</v>
      </c>
      <c r="AU329" s="42" t="s">
        <v>49</v>
      </c>
      <c r="AV329" s="57" t="s">
        <v>49</v>
      </c>
      <c r="AW329" s="42" t="s">
        <v>49</v>
      </c>
      <c r="AX329" s="57" t="s">
        <v>49</v>
      </c>
      <c r="AY329" s="42" t="s">
        <v>49</v>
      </c>
      <c r="AZ329" s="57" t="s">
        <v>49</v>
      </c>
      <c r="BA329" s="42" t="s">
        <v>49</v>
      </c>
      <c r="BB329" s="57" t="s">
        <v>49</v>
      </c>
      <c r="BC329" s="42" t="s">
        <v>49</v>
      </c>
      <c r="BD329" s="57" t="s">
        <v>49</v>
      </c>
      <c r="BE329" s="42" t="s">
        <v>49</v>
      </c>
      <c r="BF329" s="57" t="s">
        <v>49</v>
      </c>
      <c r="BG329" s="42" t="s">
        <v>49</v>
      </c>
      <c r="BH329" s="57" t="s">
        <v>49</v>
      </c>
      <c r="BI329" s="58"/>
    </row>
    <row r="330" spans="2:61" ht="33" customHeight="1" x14ac:dyDescent="0.2">
      <c r="B330" s="53" t="s">
        <v>685</v>
      </c>
      <c r="C330" s="54" t="s">
        <v>686</v>
      </c>
      <c r="D330" s="55" t="s">
        <v>54</v>
      </c>
      <c r="E330" s="42" t="s">
        <v>50</v>
      </c>
      <c r="F330" s="56" t="s">
        <v>51</v>
      </c>
      <c r="G330" s="42" t="s">
        <v>49</v>
      </c>
      <c r="H330" s="56" t="s">
        <v>49</v>
      </c>
      <c r="I330" s="42" t="s">
        <v>49</v>
      </c>
      <c r="J330" s="56" t="s">
        <v>49</v>
      </c>
      <c r="K330" s="42" t="s">
        <v>49</v>
      </c>
      <c r="L330" s="56" t="s">
        <v>49</v>
      </c>
      <c r="M330" s="42" t="s">
        <v>65</v>
      </c>
      <c r="N330" s="57" t="s">
        <v>51</v>
      </c>
      <c r="O330" s="42" t="s">
        <v>49</v>
      </c>
      <c r="P330" s="57" t="s">
        <v>49</v>
      </c>
      <c r="Q330" s="42" t="s">
        <v>49</v>
      </c>
      <c r="R330" s="57" t="s">
        <v>49</v>
      </c>
      <c r="S330" s="42" t="s">
        <v>49</v>
      </c>
      <c r="T330" s="57" t="s">
        <v>49</v>
      </c>
      <c r="U330" s="42" t="s">
        <v>49</v>
      </c>
      <c r="V330" s="57" t="s">
        <v>49</v>
      </c>
      <c r="W330" s="42" t="s">
        <v>49</v>
      </c>
      <c r="X330" s="57" t="s">
        <v>49</v>
      </c>
      <c r="Y330" s="42" t="s">
        <v>49</v>
      </c>
      <c r="Z330" s="57" t="s">
        <v>49</v>
      </c>
      <c r="AA330" s="42" t="s">
        <v>49</v>
      </c>
      <c r="AB330" s="57" t="s">
        <v>49</v>
      </c>
      <c r="AC330" s="42" t="s">
        <v>55</v>
      </c>
      <c r="AD330" s="57" t="s">
        <v>51</v>
      </c>
      <c r="AE330" s="42" t="s">
        <v>49</v>
      </c>
      <c r="AF330" s="57" t="s">
        <v>49</v>
      </c>
      <c r="AG330" s="42" t="s">
        <v>49</v>
      </c>
      <c r="AH330" s="57" t="s">
        <v>49</v>
      </c>
      <c r="AI330" s="42" t="s">
        <v>49</v>
      </c>
      <c r="AJ330" s="57" t="s">
        <v>49</v>
      </c>
      <c r="AK330" s="42" t="s">
        <v>49</v>
      </c>
      <c r="AL330" s="57" t="s">
        <v>49</v>
      </c>
      <c r="AM330" s="42" t="s">
        <v>49</v>
      </c>
      <c r="AN330" s="57" t="s">
        <v>49</v>
      </c>
      <c r="AO330" s="42" t="s">
        <v>49</v>
      </c>
      <c r="AP330" s="57" t="s">
        <v>49</v>
      </c>
      <c r="AQ330" s="42" t="s">
        <v>49</v>
      </c>
      <c r="AR330" s="57" t="s">
        <v>49</v>
      </c>
      <c r="AS330" s="42" t="s">
        <v>49</v>
      </c>
      <c r="AT330" s="57" t="s">
        <v>49</v>
      </c>
      <c r="AU330" s="42" t="s">
        <v>49</v>
      </c>
      <c r="AV330" s="57" t="s">
        <v>49</v>
      </c>
      <c r="AW330" s="42" t="s">
        <v>49</v>
      </c>
      <c r="AX330" s="57" t="s">
        <v>49</v>
      </c>
      <c r="AY330" s="42" t="s">
        <v>49</v>
      </c>
      <c r="AZ330" s="57" t="s">
        <v>49</v>
      </c>
      <c r="BA330" s="42" t="s">
        <v>49</v>
      </c>
      <c r="BB330" s="57" t="s">
        <v>49</v>
      </c>
      <c r="BC330" s="42" t="s">
        <v>57</v>
      </c>
      <c r="BD330" s="57" t="s">
        <v>51</v>
      </c>
      <c r="BE330" s="42" t="s">
        <v>49</v>
      </c>
      <c r="BF330" s="57" t="s">
        <v>49</v>
      </c>
      <c r="BG330" s="42" t="s">
        <v>49</v>
      </c>
      <c r="BH330" s="57" t="s">
        <v>49</v>
      </c>
      <c r="BI330" s="58"/>
    </row>
    <row r="331" spans="2:61" ht="33" customHeight="1" x14ac:dyDescent="0.2">
      <c r="B331" s="53" t="s">
        <v>687</v>
      </c>
      <c r="C331" s="54" t="s">
        <v>688</v>
      </c>
      <c r="D331" s="55" t="s">
        <v>48</v>
      </c>
      <c r="E331" s="42" t="s">
        <v>55</v>
      </c>
      <c r="F331" s="56" t="s">
        <v>60</v>
      </c>
      <c r="G331" s="42" t="s">
        <v>50</v>
      </c>
      <c r="H331" s="56" t="s">
        <v>60</v>
      </c>
      <c r="I331" s="42" t="s">
        <v>49</v>
      </c>
      <c r="J331" s="56" t="s">
        <v>49</v>
      </c>
      <c r="K331" s="42" t="s">
        <v>49</v>
      </c>
      <c r="L331" s="56" t="s">
        <v>49</v>
      </c>
      <c r="M331" s="42" t="s">
        <v>49</v>
      </c>
      <c r="N331" s="57" t="s">
        <v>49</v>
      </c>
      <c r="O331" s="42" t="s">
        <v>49</v>
      </c>
      <c r="P331" s="57" t="s">
        <v>49</v>
      </c>
      <c r="Q331" s="42" t="s">
        <v>49</v>
      </c>
      <c r="R331" s="57" t="s">
        <v>49</v>
      </c>
      <c r="S331" s="42" t="s">
        <v>49</v>
      </c>
      <c r="T331" s="57" t="s">
        <v>49</v>
      </c>
      <c r="U331" s="42" t="s">
        <v>49</v>
      </c>
      <c r="V331" s="57" t="s">
        <v>49</v>
      </c>
      <c r="W331" s="42" t="s">
        <v>49</v>
      </c>
      <c r="X331" s="57" t="s">
        <v>49</v>
      </c>
      <c r="Y331" s="42" t="s">
        <v>49</v>
      </c>
      <c r="Z331" s="57" t="s">
        <v>49</v>
      </c>
      <c r="AA331" s="42" t="s">
        <v>49</v>
      </c>
      <c r="AB331" s="57" t="s">
        <v>49</v>
      </c>
      <c r="AC331" s="42" t="s">
        <v>49</v>
      </c>
      <c r="AD331" s="57" t="s">
        <v>49</v>
      </c>
      <c r="AE331" s="42" t="s">
        <v>49</v>
      </c>
      <c r="AF331" s="57" t="s">
        <v>49</v>
      </c>
      <c r="AG331" s="42" t="s">
        <v>49</v>
      </c>
      <c r="AH331" s="57" t="s">
        <v>49</v>
      </c>
      <c r="AI331" s="42" t="s">
        <v>49</v>
      </c>
      <c r="AJ331" s="57" t="s">
        <v>49</v>
      </c>
      <c r="AK331" s="42" t="s">
        <v>49</v>
      </c>
      <c r="AL331" s="57" t="s">
        <v>49</v>
      </c>
      <c r="AM331" s="42" t="s">
        <v>49</v>
      </c>
      <c r="AN331" s="57" t="s">
        <v>49</v>
      </c>
      <c r="AO331" s="42" t="s">
        <v>49</v>
      </c>
      <c r="AP331" s="57" t="s">
        <v>49</v>
      </c>
      <c r="AQ331" s="42" t="s">
        <v>49</v>
      </c>
      <c r="AR331" s="57" t="s">
        <v>49</v>
      </c>
      <c r="AS331" s="42" t="s">
        <v>49</v>
      </c>
      <c r="AT331" s="57" t="s">
        <v>49</v>
      </c>
      <c r="AU331" s="42" t="s">
        <v>49</v>
      </c>
      <c r="AV331" s="57" t="s">
        <v>49</v>
      </c>
      <c r="AW331" s="42" t="s">
        <v>49</v>
      </c>
      <c r="AX331" s="57" t="s">
        <v>49</v>
      </c>
      <c r="AY331" s="42" t="s">
        <v>49</v>
      </c>
      <c r="AZ331" s="57" t="s">
        <v>49</v>
      </c>
      <c r="BA331" s="42" t="s">
        <v>49</v>
      </c>
      <c r="BB331" s="57" t="s">
        <v>49</v>
      </c>
      <c r="BC331" s="42" t="s">
        <v>57</v>
      </c>
      <c r="BD331" s="57" t="s">
        <v>60</v>
      </c>
      <c r="BE331" s="42" t="s">
        <v>49</v>
      </c>
      <c r="BF331" s="57" t="s">
        <v>49</v>
      </c>
      <c r="BG331" s="42" t="s">
        <v>49</v>
      </c>
      <c r="BH331" s="57" t="s">
        <v>49</v>
      </c>
      <c r="BI331" s="58"/>
    </row>
    <row r="332" spans="2:61" ht="33" customHeight="1" x14ac:dyDescent="0.2">
      <c r="B332" s="53" t="s">
        <v>689</v>
      </c>
      <c r="C332" s="54" t="s">
        <v>690</v>
      </c>
      <c r="D332" s="55" t="s">
        <v>48</v>
      </c>
      <c r="E332" s="42" t="s">
        <v>50</v>
      </c>
      <c r="F332" s="56" t="s">
        <v>51</v>
      </c>
      <c r="G332" s="42" t="s">
        <v>49</v>
      </c>
      <c r="H332" s="56" t="s">
        <v>49</v>
      </c>
      <c r="I332" s="42" t="s">
        <v>49</v>
      </c>
      <c r="J332" s="56" t="s">
        <v>49</v>
      </c>
      <c r="K332" s="42" t="s">
        <v>49</v>
      </c>
      <c r="L332" s="56" t="s">
        <v>49</v>
      </c>
      <c r="M332" s="42" t="s">
        <v>49</v>
      </c>
      <c r="N332" s="57" t="s">
        <v>49</v>
      </c>
      <c r="O332" s="42" t="s">
        <v>49</v>
      </c>
      <c r="P332" s="57" t="s">
        <v>49</v>
      </c>
      <c r="Q332" s="42" t="s">
        <v>49</v>
      </c>
      <c r="R332" s="57" t="s">
        <v>49</v>
      </c>
      <c r="S332" s="42" t="s">
        <v>49</v>
      </c>
      <c r="T332" s="57" t="s">
        <v>49</v>
      </c>
      <c r="U332" s="42" t="s">
        <v>49</v>
      </c>
      <c r="V332" s="57" t="s">
        <v>49</v>
      </c>
      <c r="W332" s="42" t="s">
        <v>49</v>
      </c>
      <c r="X332" s="57" t="s">
        <v>49</v>
      </c>
      <c r="Y332" s="42" t="s">
        <v>49</v>
      </c>
      <c r="Z332" s="57" t="s">
        <v>49</v>
      </c>
      <c r="AA332" s="42" t="s">
        <v>49</v>
      </c>
      <c r="AB332" s="57" t="s">
        <v>49</v>
      </c>
      <c r="AC332" s="42" t="s">
        <v>55</v>
      </c>
      <c r="AD332" s="57" t="s">
        <v>51</v>
      </c>
      <c r="AE332" s="42" t="s">
        <v>49</v>
      </c>
      <c r="AF332" s="57" t="s">
        <v>49</v>
      </c>
      <c r="AG332" s="42" t="s">
        <v>49</v>
      </c>
      <c r="AH332" s="57" t="s">
        <v>49</v>
      </c>
      <c r="AI332" s="42" t="s">
        <v>49</v>
      </c>
      <c r="AJ332" s="57" t="s">
        <v>49</v>
      </c>
      <c r="AK332" s="42" t="s">
        <v>49</v>
      </c>
      <c r="AL332" s="57" t="s">
        <v>49</v>
      </c>
      <c r="AM332" s="42" t="s">
        <v>49</v>
      </c>
      <c r="AN332" s="57" t="s">
        <v>49</v>
      </c>
      <c r="AO332" s="42" t="s">
        <v>49</v>
      </c>
      <c r="AP332" s="57" t="s">
        <v>49</v>
      </c>
      <c r="AQ332" s="42" t="s">
        <v>49</v>
      </c>
      <c r="AR332" s="57" t="s">
        <v>49</v>
      </c>
      <c r="AS332" s="42" t="s">
        <v>49</v>
      </c>
      <c r="AT332" s="57" t="s">
        <v>49</v>
      </c>
      <c r="AU332" s="42" t="s">
        <v>49</v>
      </c>
      <c r="AV332" s="57" t="s">
        <v>49</v>
      </c>
      <c r="AW332" s="42" t="s">
        <v>49</v>
      </c>
      <c r="AX332" s="57" t="s">
        <v>49</v>
      </c>
      <c r="AY332" s="42" t="s">
        <v>49</v>
      </c>
      <c r="AZ332" s="57" t="s">
        <v>49</v>
      </c>
      <c r="BA332" s="42" t="s">
        <v>49</v>
      </c>
      <c r="BB332" s="57" t="s">
        <v>49</v>
      </c>
      <c r="BC332" s="42" t="s">
        <v>49</v>
      </c>
      <c r="BD332" s="57" t="s">
        <v>49</v>
      </c>
      <c r="BE332" s="42" t="s">
        <v>49</v>
      </c>
      <c r="BF332" s="57" t="s">
        <v>49</v>
      </c>
      <c r="BG332" s="42" t="s">
        <v>49</v>
      </c>
      <c r="BH332" s="57" t="s">
        <v>49</v>
      </c>
      <c r="BI332" s="58"/>
    </row>
    <row r="333" spans="2:61" ht="33" customHeight="1" x14ac:dyDescent="0.2">
      <c r="B333" s="53" t="s">
        <v>691</v>
      </c>
      <c r="C333" s="54" t="s">
        <v>692</v>
      </c>
      <c r="D333" s="55" t="s">
        <v>48</v>
      </c>
      <c r="E333" s="42" t="s">
        <v>49</v>
      </c>
      <c r="F333" s="56" t="s">
        <v>49</v>
      </c>
      <c r="G333" s="42" t="s">
        <v>49</v>
      </c>
      <c r="H333" s="56" t="s">
        <v>49</v>
      </c>
      <c r="I333" s="42" t="s">
        <v>49</v>
      </c>
      <c r="J333" s="56" t="s">
        <v>49</v>
      </c>
      <c r="K333" s="42" t="s">
        <v>49</v>
      </c>
      <c r="L333" s="56" t="s">
        <v>49</v>
      </c>
      <c r="M333" s="42" t="s">
        <v>49</v>
      </c>
      <c r="N333" s="57" t="s">
        <v>49</v>
      </c>
      <c r="O333" s="42" t="s">
        <v>49</v>
      </c>
      <c r="P333" s="57" t="s">
        <v>49</v>
      </c>
      <c r="Q333" s="42" t="s">
        <v>49</v>
      </c>
      <c r="R333" s="57" t="s">
        <v>49</v>
      </c>
      <c r="S333" s="42" t="s">
        <v>57</v>
      </c>
      <c r="T333" s="57" t="s">
        <v>51</v>
      </c>
      <c r="U333" s="42" t="s">
        <v>49</v>
      </c>
      <c r="V333" s="57" t="s">
        <v>49</v>
      </c>
      <c r="W333" s="42" t="s">
        <v>49</v>
      </c>
      <c r="X333" s="57" t="s">
        <v>49</v>
      </c>
      <c r="Y333" s="42" t="s">
        <v>49</v>
      </c>
      <c r="Z333" s="57" t="s">
        <v>49</v>
      </c>
      <c r="AA333" s="42" t="s">
        <v>49</v>
      </c>
      <c r="AB333" s="57" t="s">
        <v>49</v>
      </c>
      <c r="AC333" s="42" t="s">
        <v>49</v>
      </c>
      <c r="AD333" s="57" t="s">
        <v>49</v>
      </c>
      <c r="AE333" s="42" t="s">
        <v>49</v>
      </c>
      <c r="AF333" s="57" t="s">
        <v>49</v>
      </c>
      <c r="AG333" s="42" t="s">
        <v>49</v>
      </c>
      <c r="AH333" s="57" t="s">
        <v>49</v>
      </c>
      <c r="AI333" s="42" t="s">
        <v>49</v>
      </c>
      <c r="AJ333" s="57" t="s">
        <v>49</v>
      </c>
      <c r="AK333" s="42" t="s">
        <v>49</v>
      </c>
      <c r="AL333" s="57" t="s">
        <v>49</v>
      </c>
      <c r="AM333" s="42" t="s">
        <v>49</v>
      </c>
      <c r="AN333" s="57" t="s">
        <v>49</v>
      </c>
      <c r="AO333" s="42" t="s">
        <v>49</v>
      </c>
      <c r="AP333" s="57" t="s">
        <v>49</v>
      </c>
      <c r="AQ333" s="42" t="s">
        <v>49</v>
      </c>
      <c r="AR333" s="57" t="s">
        <v>49</v>
      </c>
      <c r="AS333" s="42" t="s">
        <v>49</v>
      </c>
      <c r="AT333" s="57" t="s">
        <v>49</v>
      </c>
      <c r="AU333" s="42" t="s">
        <v>50</v>
      </c>
      <c r="AV333" s="57" t="s">
        <v>60</v>
      </c>
      <c r="AW333" s="42" t="s">
        <v>49</v>
      </c>
      <c r="AX333" s="57" t="s">
        <v>49</v>
      </c>
      <c r="AY333" s="42" t="s">
        <v>49</v>
      </c>
      <c r="AZ333" s="57" t="s">
        <v>49</v>
      </c>
      <c r="BA333" s="42" t="s">
        <v>49</v>
      </c>
      <c r="BB333" s="57" t="s">
        <v>49</v>
      </c>
      <c r="BC333" s="42" t="s">
        <v>49</v>
      </c>
      <c r="BD333" s="57" t="s">
        <v>49</v>
      </c>
      <c r="BE333" s="42" t="s">
        <v>55</v>
      </c>
      <c r="BF333" s="57" t="s">
        <v>60</v>
      </c>
      <c r="BG333" s="42" t="s">
        <v>49</v>
      </c>
      <c r="BH333" s="57" t="s">
        <v>49</v>
      </c>
      <c r="BI333" s="58"/>
    </row>
    <row r="334" spans="2:61" ht="33" customHeight="1" x14ac:dyDescent="0.2">
      <c r="B334" s="53" t="s">
        <v>693</v>
      </c>
      <c r="C334" s="54" t="s">
        <v>694</v>
      </c>
      <c r="D334" s="55" t="s">
        <v>48</v>
      </c>
      <c r="E334" s="42" t="s">
        <v>55</v>
      </c>
      <c r="F334" s="56" t="s">
        <v>60</v>
      </c>
      <c r="G334" s="42" t="s">
        <v>50</v>
      </c>
      <c r="H334" s="56" t="s">
        <v>60</v>
      </c>
      <c r="I334" s="42" t="s">
        <v>49</v>
      </c>
      <c r="J334" s="56" t="s">
        <v>49</v>
      </c>
      <c r="K334" s="42" t="s">
        <v>49</v>
      </c>
      <c r="L334" s="56" t="s">
        <v>49</v>
      </c>
      <c r="M334" s="42" t="s">
        <v>49</v>
      </c>
      <c r="N334" s="57" t="s">
        <v>49</v>
      </c>
      <c r="O334" s="42" t="s">
        <v>49</v>
      </c>
      <c r="P334" s="57" t="s">
        <v>49</v>
      </c>
      <c r="Q334" s="42" t="s">
        <v>49</v>
      </c>
      <c r="R334" s="57" t="s">
        <v>49</v>
      </c>
      <c r="S334" s="42" t="s">
        <v>49</v>
      </c>
      <c r="T334" s="57" t="s">
        <v>49</v>
      </c>
      <c r="U334" s="42" t="s">
        <v>49</v>
      </c>
      <c r="V334" s="57" t="s">
        <v>49</v>
      </c>
      <c r="W334" s="42" t="s">
        <v>49</v>
      </c>
      <c r="X334" s="57" t="s">
        <v>49</v>
      </c>
      <c r="Y334" s="42" t="s">
        <v>49</v>
      </c>
      <c r="Z334" s="57" t="s">
        <v>49</v>
      </c>
      <c r="AA334" s="42" t="s">
        <v>49</v>
      </c>
      <c r="AB334" s="57" t="s">
        <v>49</v>
      </c>
      <c r="AC334" s="42" t="s">
        <v>49</v>
      </c>
      <c r="AD334" s="57" t="s">
        <v>49</v>
      </c>
      <c r="AE334" s="42" t="s">
        <v>49</v>
      </c>
      <c r="AF334" s="57" t="s">
        <v>49</v>
      </c>
      <c r="AG334" s="42" t="s">
        <v>49</v>
      </c>
      <c r="AH334" s="57" t="s">
        <v>49</v>
      </c>
      <c r="AI334" s="42" t="s">
        <v>49</v>
      </c>
      <c r="AJ334" s="57" t="s">
        <v>49</v>
      </c>
      <c r="AK334" s="42" t="s">
        <v>49</v>
      </c>
      <c r="AL334" s="57" t="s">
        <v>49</v>
      </c>
      <c r="AM334" s="42" t="s">
        <v>49</v>
      </c>
      <c r="AN334" s="57" t="s">
        <v>49</v>
      </c>
      <c r="AO334" s="42" t="s">
        <v>49</v>
      </c>
      <c r="AP334" s="57" t="s">
        <v>49</v>
      </c>
      <c r="AQ334" s="42" t="s">
        <v>49</v>
      </c>
      <c r="AR334" s="57" t="s">
        <v>49</v>
      </c>
      <c r="AS334" s="42" t="s">
        <v>49</v>
      </c>
      <c r="AT334" s="57" t="s">
        <v>49</v>
      </c>
      <c r="AU334" s="42" t="s">
        <v>49</v>
      </c>
      <c r="AV334" s="57" t="s">
        <v>49</v>
      </c>
      <c r="AW334" s="42" t="s">
        <v>49</v>
      </c>
      <c r="AX334" s="57" t="s">
        <v>49</v>
      </c>
      <c r="AY334" s="42" t="s">
        <v>49</v>
      </c>
      <c r="AZ334" s="57" t="s">
        <v>49</v>
      </c>
      <c r="BA334" s="42" t="s">
        <v>49</v>
      </c>
      <c r="BB334" s="57" t="s">
        <v>49</v>
      </c>
      <c r="BC334" s="42" t="s">
        <v>49</v>
      </c>
      <c r="BD334" s="57" t="s">
        <v>49</v>
      </c>
      <c r="BE334" s="42" t="s">
        <v>49</v>
      </c>
      <c r="BF334" s="57" t="s">
        <v>49</v>
      </c>
      <c r="BG334" s="42" t="s">
        <v>49</v>
      </c>
      <c r="BH334" s="57" t="s">
        <v>49</v>
      </c>
      <c r="BI334" s="58"/>
    </row>
    <row r="335" spans="2:61" ht="33" customHeight="1" x14ac:dyDescent="0.2">
      <c r="B335" s="53" t="s">
        <v>695</v>
      </c>
      <c r="C335" s="54" t="s">
        <v>696</v>
      </c>
      <c r="D335" s="55" t="s">
        <v>48</v>
      </c>
      <c r="E335" s="42" t="s">
        <v>55</v>
      </c>
      <c r="F335" s="56" t="s">
        <v>60</v>
      </c>
      <c r="G335" s="42" t="s">
        <v>50</v>
      </c>
      <c r="H335" s="56" t="s">
        <v>60</v>
      </c>
      <c r="I335" s="42" t="s">
        <v>49</v>
      </c>
      <c r="J335" s="56" t="s">
        <v>49</v>
      </c>
      <c r="K335" s="42" t="s">
        <v>49</v>
      </c>
      <c r="L335" s="56" t="s">
        <v>49</v>
      </c>
      <c r="M335" s="42" t="s">
        <v>49</v>
      </c>
      <c r="N335" s="57" t="s">
        <v>49</v>
      </c>
      <c r="O335" s="42" t="s">
        <v>49</v>
      </c>
      <c r="P335" s="57" t="s">
        <v>49</v>
      </c>
      <c r="Q335" s="42" t="s">
        <v>49</v>
      </c>
      <c r="R335" s="57" t="s">
        <v>49</v>
      </c>
      <c r="S335" s="42" t="s">
        <v>49</v>
      </c>
      <c r="T335" s="57" t="s">
        <v>49</v>
      </c>
      <c r="U335" s="42" t="s">
        <v>49</v>
      </c>
      <c r="V335" s="57" t="s">
        <v>49</v>
      </c>
      <c r="W335" s="42" t="s">
        <v>49</v>
      </c>
      <c r="X335" s="57" t="s">
        <v>49</v>
      </c>
      <c r="Y335" s="42" t="s">
        <v>49</v>
      </c>
      <c r="Z335" s="57" t="s">
        <v>49</v>
      </c>
      <c r="AA335" s="42" t="s">
        <v>49</v>
      </c>
      <c r="AB335" s="57" t="s">
        <v>49</v>
      </c>
      <c r="AC335" s="42" t="s">
        <v>49</v>
      </c>
      <c r="AD335" s="57" t="s">
        <v>49</v>
      </c>
      <c r="AE335" s="42" t="s">
        <v>49</v>
      </c>
      <c r="AF335" s="57" t="s">
        <v>49</v>
      </c>
      <c r="AG335" s="42" t="s">
        <v>49</v>
      </c>
      <c r="AH335" s="57" t="s">
        <v>49</v>
      </c>
      <c r="AI335" s="42" t="s">
        <v>49</v>
      </c>
      <c r="AJ335" s="57" t="s">
        <v>49</v>
      </c>
      <c r="AK335" s="42" t="s">
        <v>49</v>
      </c>
      <c r="AL335" s="57" t="s">
        <v>49</v>
      </c>
      <c r="AM335" s="42" t="s">
        <v>49</v>
      </c>
      <c r="AN335" s="57" t="s">
        <v>49</v>
      </c>
      <c r="AO335" s="42" t="s">
        <v>49</v>
      </c>
      <c r="AP335" s="57" t="s">
        <v>49</v>
      </c>
      <c r="AQ335" s="42" t="s">
        <v>49</v>
      </c>
      <c r="AR335" s="57" t="s">
        <v>49</v>
      </c>
      <c r="AS335" s="42" t="s">
        <v>49</v>
      </c>
      <c r="AT335" s="57" t="s">
        <v>49</v>
      </c>
      <c r="AU335" s="42" t="s">
        <v>49</v>
      </c>
      <c r="AV335" s="57" t="s">
        <v>49</v>
      </c>
      <c r="AW335" s="42" t="s">
        <v>49</v>
      </c>
      <c r="AX335" s="57" t="s">
        <v>49</v>
      </c>
      <c r="AY335" s="42" t="s">
        <v>49</v>
      </c>
      <c r="AZ335" s="57" t="s">
        <v>49</v>
      </c>
      <c r="BA335" s="42" t="s">
        <v>49</v>
      </c>
      <c r="BB335" s="57" t="s">
        <v>49</v>
      </c>
      <c r="BC335" s="42" t="s">
        <v>49</v>
      </c>
      <c r="BD335" s="57" t="s">
        <v>49</v>
      </c>
      <c r="BE335" s="42" t="s">
        <v>49</v>
      </c>
      <c r="BF335" s="57" t="s">
        <v>49</v>
      </c>
      <c r="BG335" s="42" t="s">
        <v>49</v>
      </c>
      <c r="BH335" s="57" t="s">
        <v>49</v>
      </c>
      <c r="BI335" s="58"/>
    </row>
    <row r="336" spans="2:61" ht="33" customHeight="1" x14ac:dyDescent="0.2">
      <c r="B336" s="53" t="s">
        <v>697</v>
      </c>
      <c r="C336" s="54" t="s">
        <v>698</v>
      </c>
      <c r="D336" s="55" t="s">
        <v>48</v>
      </c>
      <c r="E336" s="42" t="s">
        <v>55</v>
      </c>
      <c r="F336" s="56" t="s">
        <v>60</v>
      </c>
      <c r="G336" s="42" t="s">
        <v>50</v>
      </c>
      <c r="H336" s="56" t="s">
        <v>60</v>
      </c>
      <c r="I336" s="42" t="s">
        <v>49</v>
      </c>
      <c r="J336" s="56" t="s">
        <v>49</v>
      </c>
      <c r="K336" s="42" t="s">
        <v>49</v>
      </c>
      <c r="L336" s="56" t="s">
        <v>49</v>
      </c>
      <c r="M336" s="42" t="s">
        <v>57</v>
      </c>
      <c r="N336" s="57" t="s">
        <v>60</v>
      </c>
      <c r="O336" s="42" t="s">
        <v>49</v>
      </c>
      <c r="P336" s="57" t="s">
        <v>49</v>
      </c>
      <c r="Q336" s="42" t="s">
        <v>49</v>
      </c>
      <c r="R336" s="57" t="s">
        <v>49</v>
      </c>
      <c r="S336" s="42" t="s">
        <v>49</v>
      </c>
      <c r="T336" s="57" t="s">
        <v>49</v>
      </c>
      <c r="U336" s="42" t="s">
        <v>49</v>
      </c>
      <c r="V336" s="57" t="s">
        <v>49</v>
      </c>
      <c r="W336" s="42" t="s">
        <v>49</v>
      </c>
      <c r="X336" s="57" t="s">
        <v>49</v>
      </c>
      <c r="Y336" s="42" t="s">
        <v>49</v>
      </c>
      <c r="Z336" s="57" t="s">
        <v>49</v>
      </c>
      <c r="AA336" s="42" t="s">
        <v>49</v>
      </c>
      <c r="AB336" s="57" t="s">
        <v>49</v>
      </c>
      <c r="AC336" s="42" t="s">
        <v>49</v>
      </c>
      <c r="AD336" s="57" t="s">
        <v>49</v>
      </c>
      <c r="AE336" s="42" t="s">
        <v>49</v>
      </c>
      <c r="AF336" s="57" t="s">
        <v>49</v>
      </c>
      <c r="AG336" s="42" t="s">
        <v>49</v>
      </c>
      <c r="AH336" s="57" t="s">
        <v>49</v>
      </c>
      <c r="AI336" s="42" t="s">
        <v>49</v>
      </c>
      <c r="AJ336" s="57" t="s">
        <v>49</v>
      </c>
      <c r="AK336" s="42" t="s">
        <v>49</v>
      </c>
      <c r="AL336" s="57" t="s">
        <v>49</v>
      </c>
      <c r="AM336" s="42" t="s">
        <v>49</v>
      </c>
      <c r="AN336" s="57" t="s">
        <v>49</v>
      </c>
      <c r="AO336" s="42" t="s">
        <v>49</v>
      </c>
      <c r="AP336" s="57" t="s">
        <v>49</v>
      </c>
      <c r="AQ336" s="42" t="s">
        <v>49</v>
      </c>
      <c r="AR336" s="57" t="s">
        <v>49</v>
      </c>
      <c r="AS336" s="42" t="s">
        <v>49</v>
      </c>
      <c r="AT336" s="57" t="s">
        <v>49</v>
      </c>
      <c r="AU336" s="42" t="s">
        <v>49</v>
      </c>
      <c r="AV336" s="57" t="s">
        <v>49</v>
      </c>
      <c r="AW336" s="42" t="s">
        <v>49</v>
      </c>
      <c r="AX336" s="57" t="s">
        <v>49</v>
      </c>
      <c r="AY336" s="42" t="s">
        <v>49</v>
      </c>
      <c r="AZ336" s="57" t="s">
        <v>49</v>
      </c>
      <c r="BA336" s="42" t="s">
        <v>49</v>
      </c>
      <c r="BB336" s="57" t="s">
        <v>49</v>
      </c>
      <c r="BC336" s="42" t="s">
        <v>65</v>
      </c>
      <c r="BD336" s="57" t="s">
        <v>60</v>
      </c>
      <c r="BE336" s="42" t="s">
        <v>49</v>
      </c>
      <c r="BF336" s="57" t="s">
        <v>49</v>
      </c>
      <c r="BG336" s="42" t="s">
        <v>49</v>
      </c>
      <c r="BH336" s="57" t="s">
        <v>49</v>
      </c>
      <c r="BI336" s="58"/>
    </row>
    <row r="337" spans="2:61" ht="33" customHeight="1" x14ac:dyDescent="0.2">
      <c r="B337" s="53" t="s">
        <v>699</v>
      </c>
      <c r="C337" s="54" t="s">
        <v>700</v>
      </c>
      <c r="D337" s="55" t="s">
        <v>48</v>
      </c>
      <c r="E337" s="42" t="s">
        <v>49</v>
      </c>
      <c r="F337" s="56" t="s">
        <v>49</v>
      </c>
      <c r="G337" s="42" t="s">
        <v>49</v>
      </c>
      <c r="H337" s="56" t="s">
        <v>49</v>
      </c>
      <c r="I337" s="42" t="s">
        <v>49</v>
      </c>
      <c r="J337" s="56" t="s">
        <v>49</v>
      </c>
      <c r="K337" s="42" t="s">
        <v>49</v>
      </c>
      <c r="L337" s="56" t="s">
        <v>49</v>
      </c>
      <c r="M337" s="42" t="s">
        <v>49</v>
      </c>
      <c r="N337" s="57" t="s">
        <v>49</v>
      </c>
      <c r="O337" s="42" t="s">
        <v>49</v>
      </c>
      <c r="P337" s="57" t="s">
        <v>49</v>
      </c>
      <c r="Q337" s="42" t="s">
        <v>49</v>
      </c>
      <c r="R337" s="57" t="s">
        <v>49</v>
      </c>
      <c r="S337" s="42" t="s">
        <v>57</v>
      </c>
      <c r="T337" s="57" t="s">
        <v>60</v>
      </c>
      <c r="U337" s="42" t="s">
        <v>49</v>
      </c>
      <c r="V337" s="57" t="s">
        <v>49</v>
      </c>
      <c r="W337" s="42" t="s">
        <v>49</v>
      </c>
      <c r="X337" s="57" t="s">
        <v>49</v>
      </c>
      <c r="Y337" s="42" t="s">
        <v>49</v>
      </c>
      <c r="Z337" s="57" t="s">
        <v>49</v>
      </c>
      <c r="AA337" s="42" t="s">
        <v>49</v>
      </c>
      <c r="AB337" s="57" t="s">
        <v>49</v>
      </c>
      <c r="AC337" s="42" t="s">
        <v>49</v>
      </c>
      <c r="AD337" s="57" t="s">
        <v>49</v>
      </c>
      <c r="AE337" s="42" t="s">
        <v>49</v>
      </c>
      <c r="AF337" s="57" t="s">
        <v>49</v>
      </c>
      <c r="AG337" s="42" t="s">
        <v>49</v>
      </c>
      <c r="AH337" s="57" t="s">
        <v>49</v>
      </c>
      <c r="AI337" s="42" t="s">
        <v>49</v>
      </c>
      <c r="AJ337" s="57" t="s">
        <v>49</v>
      </c>
      <c r="AK337" s="42" t="s">
        <v>49</v>
      </c>
      <c r="AL337" s="57" t="s">
        <v>49</v>
      </c>
      <c r="AM337" s="42" t="s">
        <v>49</v>
      </c>
      <c r="AN337" s="57" t="s">
        <v>49</v>
      </c>
      <c r="AO337" s="42" t="s">
        <v>49</v>
      </c>
      <c r="AP337" s="57" t="s">
        <v>49</v>
      </c>
      <c r="AQ337" s="42" t="s">
        <v>50</v>
      </c>
      <c r="AR337" s="57" t="s">
        <v>60</v>
      </c>
      <c r="AS337" s="42" t="s">
        <v>49</v>
      </c>
      <c r="AT337" s="57" t="s">
        <v>49</v>
      </c>
      <c r="AU337" s="42" t="s">
        <v>49</v>
      </c>
      <c r="AV337" s="57" t="s">
        <v>49</v>
      </c>
      <c r="AW337" s="42" t="s">
        <v>49</v>
      </c>
      <c r="AX337" s="57" t="s">
        <v>49</v>
      </c>
      <c r="AY337" s="42" t="s">
        <v>49</v>
      </c>
      <c r="AZ337" s="57" t="s">
        <v>49</v>
      </c>
      <c r="BA337" s="42" t="s">
        <v>49</v>
      </c>
      <c r="BB337" s="57" t="s">
        <v>49</v>
      </c>
      <c r="BC337" s="42" t="s">
        <v>55</v>
      </c>
      <c r="BD337" s="57" t="s">
        <v>60</v>
      </c>
      <c r="BE337" s="42" t="s">
        <v>49</v>
      </c>
      <c r="BF337" s="57" t="s">
        <v>49</v>
      </c>
      <c r="BG337" s="42" t="s">
        <v>49</v>
      </c>
      <c r="BH337" s="57" t="s">
        <v>49</v>
      </c>
      <c r="BI337" s="58"/>
    </row>
    <row r="338" spans="2:61" ht="33" customHeight="1" x14ac:dyDescent="0.2">
      <c r="B338" s="53" t="s">
        <v>701</v>
      </c>
      <c r="C338" s="54" t="s">
        <v>702</v>
      </c>
      <c r="D338" s="55" t="s">
        <v>48</v>
      </c>
      <c r="E338" s="42" t="s">
        <v>50</v>
      </c>
      <c r="F338" s="56" t="s">
        <v>51</v>
      </c>
      <c r="G338" s="42" t="s">
        <v>49</v>
      </c>
      <c r="H338" s="56" t="s">
        <v>49</v>
      </c>
      <c r="I338" s="42" t="s">
        <v>49</v>
      </c>
      <c r="J338" s="56" t="s">
        <v>49</v>
      </c>
      <c r="K338" s="42" t="s">
        <v>49</v>
      </c>
      <c r="L338" s="56" t="s">
        <v>49</v>
      </c>
      <c r="M338" s="42" t="s">
        <v>49</v>
      </c>
      <c r="N338" s="57" t="s">
        <v>49</v>
      </c>
      <c r="O338" s="42" t="s">
        <v>49</v>
      </c>
      <c r="P338" s="57" t="s">
        <v>49</v>
      </c>
      <c r="Q338" s="42" t="s">
        <v>49</v>
      </c>
      <c r="R338" s="57" t="s">
        <v>49</v>
      </c>
      <c r="S338" s="42" t="s">
        <v>49</v>
      </c>
      <c r="T338" s="57" t="s">
        <v>49</v>
      </c>
      <c r="U338" s="42" t="s">
        <v>55</v>
      </c>
      <c r="V338" s="57" t="s">
        <v>51</v>
      </c>
      <c r="W338" s="42" t="s">
        <v>49</v>
      </c>
      <c r="X338" s="57" t="s">
        <v>49</v>
      </c>
      <c r="Y338" s="42" t="s">
        <v>49</v>
      </c>
      <c r="Z338" s="57" t="s">
        <v>49</v>
      </c>
      <c r="AA338" s="42" t="s">
        <v>49</v>
      </c>
      <c r="AB338" s="57" t="s">
        <v>49</v>
      </c>
      <c r="AC338" s="42" t="s">
        <v>68</v>
      </c>
      <c r="AD338" s="57" t="s">
        <v>51</v>
      </c>
      <c r="AE338" s="42" t="s">
        <v>65</v>
      </c>
      <c r="AF338" s="57" t="s">
        <v>51</v>
      </c>
      <c r="AG338" s="42" t="s">
        <v>49</v>
      </c>
      <c r="AH338" s="57" t="s">
        <v>49</v>
      </c>
      <c r="AI338" s="42" t="s">
        <v>49</v>
      </c>
      <c r="AJ338" s="57" t="s">
        <v>49</v>
      </c>
      <c r="AK338" s="42" t="s">
        <v>49</v>
      </c>
      <c r="AL338" s="57" t="s">
        <v>49</v>
      </c>
      <c r="AM338" s="42" t="s">
        <v>49</v>
      </c>
      <c r="AN338" s="57" t="s">
        <v>49</v>
      </c>
      <c r="AO338" s="42" t="s">
        <v>49</v>
      </c>
      <c r="AP338" s="57" t="s">
        <v>49</v>
      </c>
      <c r="AQ338" s="42" t="s">
        <v>49</v>
      </c>
      <c r="AR338" s="57" t="s">
        <v>49</v>
      </c>
      <c r="AS338" s="42" t="s">
        <v>49</v>
      </c>
      <c r="AT338" s="57" t="s">
        <v>49</v>
      </c>
      <c r="AU338" s="42" t="s">
        <v>49</v>
      </c>
      <c r="AV338" s="57" t="s">
        <v>49</v>
      </c>
      <c r="AW338" s="42" t="s">
        <v>49</v>
      </c>
      <c r="AX338" s="57" t="s">
        <v>49</v>
      </c>
      <c r="AY338" s="42" t="s">
        <v>49</v>
      </c>
      <c r="AZ338" s="57" t="s">
        <v>49</v>
      </c>
      <c r="BA338" s="42" t="s">
        <v>49</v>
      </c>
      <c r="BB338" s="57" t="s">
        <v>49</v>
      </c>
      <c r="BC338" s="42" t="s">
        <v>57</v>
      </c>
      <c r="BD338" s="57" t="s">
        <v>51</v>
      </c>
      <c r="BE338" s="42" t="s">
        <v>49</v>
      </c>
      <c r="BF338" s="57" t="s">
        <v>49</v>
      </c>
      <c r="BG338" s="42" t="s">
        <v>49</v>
      </c>
      <c r="BH338" s="57" t="s">
        <v>49</v>
      </c>
      <c r="BI338" s="58"/>
    </row>
    <row r="339" spans="2:61" ht="33" customHeight="1" x14ac:dyDescent="0.2">
      <c r="B339" s="53" t="s">
        <v>703</v>
      </c>
      <c r="C339" s="54" t="s">
        <v>704</v>
      </c>
      <c r="D339" s="55" t="s">
        <v>48</v>
      </c>
      <c r="E339" s="42" t="s">
        <v>49</v>
      </c>
      <c r="F339" s="56" t="s">
        <v>49</v>
      </c>
      <c r="G339" s="42" t="s">
        <v>49</v>
      </c>
      <c r="H339" s="56" t="s">
        <v>49</v>
      </c>
      <c r="I339" s="42" t="s">
        <v>49</v>
      </c>
      <c r="J339" s="56" t="s">
        <v>49</v>
      </c>
      <c r="K339" s="42" t="s">
        <v>49</v>
      </c>
      <c r="L339" s="56" t="s">
        <v>49</v>
      </c>
      <c r="M339" s="42" t="s">
        <v>49</v>
      </c>
      <c r="N339" s="57" t="s">
        <v>49</v>
      </c>
      <c r="O339" s="42" t="s">
        <v>49</v>
      </c>
      <c r="P339" s="57" t="s">
        <v>49</v>
      </c>
      <c r="Q339" s="42" t="s">
        <v>49</v>
      </c>
      <c r="R339" s="57" t="s">
        <v>49</v>
      </c>
      <c r="S339" s="42" t="s">
        <v>55</v>
      </c>
      <c r="T339" s="57" t="s">
        <v>60</v>
      </c>
      <c r="U339" s="42" t="s">
        <v>57</v>
      </c>
      <c r="V339" s="57" t="s">
        <v>60</v>
      </c>
      <c r="W339" s="42" t="s">
        <v>49</v>
      </c>
      <c r="X339" s="57" t="s">
        <v>49</v>
      </c>
      <c r="Y339" s="42" t="s">
        <v>49</v>
      </c>
      <c r="Z339" s="57" t="s">
        <v>49</v>
      </c>
      <c r="AA339" s="42" t="s">
        <v>49</v>
      </c>
      <c r="AB339" s="57" t="s">
        <v>49</v>
      </c>
      <c r="AC339" s="42" t="s">
        <v>49</v>
      </c>
      <c r="AD339" s="57" t="s">
        <v>49</v>
      </c>
      <c r="AE339" s="42" t="s">
        <v>49</v>
      </c>
      <c r="AF339" s="57" t="s">
        <v>49</v>
      </c>
      <c r="AG339" s="42" t="s">
        <v>49</v>
      </c>
      <c r="AH339" s="57" t="s">
        <v>49</v>
      </c>
      <c r="AI339" s="42" t="s">
        <v>49</v>
      </c>
      <c r="AJ339" s="57" t="s">
        <v>49</v>
      </c>
      <c r="AK339" s="42" t="s">
        <v>49</v>
      </c>
      <c r="AL339" s="57" t="s">
        <v>49</v>
      </c>
      <c r="AM339" s="42" t="s">
        <v>49</v>
      </c>
      <c r="AN339" s="57" t="s">
        <v>49</v>
      </c>
      <c r="AO339" s="42" t="s">
        <v>49</v>
      </c>
      <c r="AP339" s="57" t="s">
        <v>49</v>
      </c>
      <c r="AQ339" s="42" t="s">
        <v>50</v>
      </c>
      <c r="AR339" s="57" t="s">
        <v>60</v>
      </c>
      <c r="AS339" s="42" t="s">
        <v>49</v>
      </c>
      <c r="AT339" s="57" t="s">
        <v>49</v>
      </c>
      <c r="AU339" s="42" t="s">
        <v>65</v>
      </c>
      <c r="AV339" s="57" t="s">
        <v>60</v>
      </c>
      <c r="AW339" s="42" t="s">
        <v>49</v>
      </c>
      <c r="AX339" s="57" t="s">
        <v>49</v>
      </c>
      <c r="AY339" s="42" t="s">
        <v>49</v>
      </c>
      <c r="AZ339" s="57" t="s">
        <v>49</v>
      </c>
      <c r="BA339" s="42" t="s">
        <v>49</v>
      </c>
      <c r="BB339" s="57" t="s">
        <v>49</v>
      </c>
      <c r="BC339" s="42" t="s">
        <v>49</v>
      </c>
      <c r="BD339" s="57" t="s">
        <v>49</v>
      </c>
      <c r="BE339" s="42" t="s">
        <v>49</v>
      </c>
      <c r="BF339" s="57" t="s">
        <v>49</v>
      </c>
      <c r="BG339" s="42" t="s">
        <v>49</v>
      </c>
      <c r="BH339" s="57" t="s">
        <v>49</v>
      </c>
      <c r="BI339" s="58"/>
    </row>
    <row r="340" spans="2:61" ht="33" customHeight="1" x14ac:dyDescent="0.2">
      <c r="B340" s="53" t="s">
        <v>705</v>
      </c>
      <c r="C340" s="54" t="s">
        <v>706</v>
      </c>
      <c r="D340" s="55" t="s">
        <v>48</v>
      </c>
      <c r="E340" s="42" t="s">
        <v>49</v>
      </c>
      <c r="F340" s="56" t="s">
        <v>49</v>
      </c>
      <c r="G340" s="42" t="s">
        <v>49</v>
      </c>
      <c r="H340" s="56" t="s">
        <v>49</v>
      </c>
      <c r="I340" s="42" t="s">
        <v>49</v>
      </c>
      <c r="J340" s="56" t="s">
        <v>49</v>
      </c>
      <c r="K340" s="42" t="s">
        <v>49</v>
      </c>
      <c r="L340" s="56" t="s">
        <v>49</v>
      </c>
      <c r="M340" s="42" t="s">
        <v>49</v>
      </c>
      <c r="N340" s="57" t="s">
        <v>49</v>
      </c>
      <c r="O340" s="42" t="s">
        <v>49</v>
      </c>
      <c r="P340" s="57" t="s">
        <v>49</v>
      </c>
      <c r="Q340" s="42" t="s">
        <v>49</v>
      </c>
      <c r="R340" s="57" t="s">
        <v>49</v>
      </c>
      <c r="S340" s="42" t="s">
        <v>50</v>
      </c>
      <c r="T340" s="57" t="s">
        <v>60</v>
      </c>
      <c r="U340" s="42" t="s">
        <v>49</v>
      </c>
      <c r="V340" s="57" t="s">
        <v>49</v>
      </c>
      <c r="W340" s="42" t="s">
        <v>49</v>
      </c>
      <c r="X340" s="57" t="s">
        <v>49</v>
      </c>
      <c r="Y340" s="42" t="s">
        <v>49</v>
      </c>
      <c r="Z340" s="57" t="s">
        <v>49</v>
      </c>
      <c r="AA340" s="42" t="s">
        <v>49</v>
      </c>
      <c r="AB340" s="57" t="s">
        <v>49</v>
      </c>
      <c r="AC340" s="42" t="s">
        <v>49</v>
      </c>
      <c r="AD340" s="57" t="s">
        <v>49</v>
      </c>
      <c r="AE340" s="42" t="s">
        <v>49</v>
      </c>
      <c r="AF340" s="57" t="s">
        <v>49</v>
      </c>
      <c r="AG340" s="42" t="s">
        <v>49</v>
      </c>
      <c r="AH340" s="57" t="s">
        <v>49</v>
      </c>
      <c r="AI340" s="42" t="s">
        <v>49</v>
      </c>
      <c r="AJ340" s="57" t="s">
        <v>49</v>
      </c>
      <c r="AK340" s="42" t="s">
        <v>49</v>
      </c>
      <c r="AL340" s="57" t="s">
        <v>49</v>
      </c>
      <c r="AM340" s="42" t="s">
        <v>49</v>
      </c>
      <c r="AN340" s="57" t="s">
        <v>49</v>
      </c>
      <c r="AO340" s="42" t="s">
        <v>49</v>
      </c>
      <c r="AP340" s="57" t="s">
        <v>49</v>
      </c>
      <c r="AQ340" s="42" t="s">
        <v>55</v>
      </c>
      <c r="AR340" s="57" t="s">
        <v>51</v>
      </c>
      <c r="AS340" s="42" t="s">
        <v>49</v>
      </c>
      <c r="AT340" s="57" t="s">
        <v>49</v>
      </c>
      <c r="AU340" s="42" t="s">
        <v>49</v>
      </c>
      <c r="AV340" s="57" t="s">
        <v>49</v>
      </c>
      <c r="AW340" s="42" t="s">
        <v>49</v>
      </c>
      <c r="AX340" s="57" t="s">
        <v>49</v>
      </c>
      <c r="AY340" s="42" t="s">
        <v>49</v>
      </c>
      <c r="AZ340" s="57" t="s">
        <v>49</v>
      </c>
      <c r="BA340" s="42" t="s">
        <v>49</v>
      </c>
      <c r="BB340" s="57" t="s">
        <v>49</v>
      </c>
      <c r="BC340" s="42" t="s">
        <v>49</v>
      </c>
      <c r="BD340" s="57" t="s">
        <v>49</v>
      </c>
      <c r="BE340" s="42" t="s">
        <v>49</v>
      </c>
      <c r="BF340" s="57" t="s">
        <v>49</v>
      </c>
      <c r="BG340" s="42" t="s">
        <v>49</v>
      </c>
      <c r="BH340" s="57" t="s">
        <v>49</v>
      </c>
      <c r="BI340" s="58"/>
    </row>
    <row r="341" spans="2:61" ht="33" customHeight="1" x14ac:dyDescent="0.2">
      <c r="B341" s="53" t="s">
        <v>707</v>
      </c>
      <c r="C341" s="54" t="s">
        <v>708</v>
      </c>
      <c r="D341" s="55" t="s">
        <v>48</v>
      </c>
      <c r="E341" s="42" t="s">
        <v>49</v>
      </c>
      <c r="F341" s="56" t="s">
        <v>49</v>
      </c>
      <c r="G341" s="42" t="s">
        <v>50</v>
      </c>
      <c r="H341" s="56" t="s">
        <v>60</v>
      </c>
      <c r="I341" s="42" t="s">
        <v>49</v>
      </c>
      <c r="J341" s="56" t="s">
        <v>49</v>
      </c>
      <c r="K341" s="42" t="s">
        <v>49</v>
      </c>
      <c r="L341" s="56" t="s">
        <v>49</v>
      </c>
      <c r="M341" s="42" t="s">
        <v>49</v>
      </c>
      <c r="N341" s="57" t="s">
        <v>49</v>
      </c>
      <c r="O341" s="42" t="s">
        <v>49</v>
      </c>
      <c r="P341" s="57" t="s">
        <v>49</v>
      </c>
      <c r="Q341" s="42" t="s">
        <v>49</v>
      </c>
      <c r="R341" s="57" t="s">
        <v>49</v>
      </c>
      <c r="S341" s="42" t="s">
        <v>49</v>
      </c>
      <c r="T341" s="57" t="s">
        <v>49</v>
      </c>
      <c r="U341" s="42" t="s">
        <v>49</v>
      </c>
      <c r="V341" s="57" t="s">
        <v>49</v>
      </c>
      <c r="W341" s="42" t="s">
        <v>49</v>
      </c>
      <c r="X341" s="57" t="s">
        <v>49</v>
      </c>
      <c r="Y341" s="42" t="s">
        <v>49</v>
      </c>
      <c r="Z341" s="57" t="s">
        <v>49</v>
      </c>
      <c r="AA341" s="42" t="s">
        <v>49</v>
      </c>
      <c r="AB341" s="57" t="s">
        <v>49</v>
      </c>
      <c r="AC341" s="42" t="s">
        <v>49</v>
      </c>
      <c r="AD341" s="57" t="s">
        <v>49</v>
      </c>
      <c r="AE341" s="42" t="s">
        <v>49</v>
      </c>
      <c r="AF341" s="57" t="s">
        <v>49</v>
      </c>
      <c r="AG341" s="42" t="s">
        <v>49</v>
      </c>
      <c r="AH341" s="57" t="s">
        <v>49</v>
      </c>
      <c r="AI341" s="42" t="s">
        <v>49</v>
      </c>
      <c r="AJ341" s="57" t="s">
        <v>49</v>
      </c>
      <c r="AK341" s="42" t="s">
        <v>49</v>
      </c>
      <c r="AL341" s="57" t="s">
        <v>49</v>
      </c>
      <c r="AM341" s="42" t="s">
        <v>49</v>
      </c>
      <c r="AN341" s="57" t="s">
        <v>49</v>
      </c>
      <c r="AO341" s="42" t="s">
        <v>49</v>
      </c>
      <c r="AP341" s="57" t="s">
        <v>49</v>
      </c>
      <c r="AQ341" s="42" t="s">
        <v>49</v>
      </c>
      <c r="AR341" s="57" t="s">
        <v>49</v>
      </c>
      <c r="AS341" s="42" t="s">
        <v>49</v>
      </c>
      <c r="AT341" s="57" t="s">
        <v>49</v>
      </c>
      <c r="AU341" s="42" t="s">
        <v>49</v>
      </c>
      <c r="AV341" s="57" t="s">
        <v>49</v>
      </c>
      <c r="AW341" s="42" t="s">
        <v>49</v>
      </c>
      <c r="AX341" s="57" t="s">
        <v>49</v>
      </c>
      <c r="AY341" s="42" t="s">
        <v>49</v>
      </c>
      <c r="AZ341" s="57" t="s">
        <v>49</v>
      </c>
      <c r="BA341" s="42" t="s">
        <v>49</v>
      </c>
      <c r="BB341" s="57" t="s">
        <v>49</v>
      </c>
      <c r="BC341" s="42" t="s">
        <v>49</v>
      </c>
      <c r="BD341" s="57" t="s">
        <v>49</v>
      </c>
      <c r="BE341" s="42" t="s">
        <v>49</v>
      </c>
      <c r="BF341" s="57" t="s">
        <v>49</v>
      </c>
      <c r="BG341" s="42" t="s">
        <v>49</v>
      </c>
      <c r="BH341" s="57" t="s">
        <v>49</v>
      </c>
      <c r="BI341" s="58"/>
    </row>
    <row r="342" spans="2:61" ht="33" customHeight="1" x14ac:dyDescent="0.2">
      <c r="B342" s="53" t="s">
        <v>709</v>
      </c>
      <c r="C342" s="54" t="s">
        <v>710</v>
      </c>
      <c r="D342" s="55" t="s">
        <v>48</v>
      </c>
      <c r="E342" s="42" t="s">
        <v>49</v>
      </c>
      <c r="F342" s="56" t="s">
        <v>49</v>
      </c>
      <c r="G342" s="42" t="s">
        <v>55</v>
      </c>
      <c r="H342" s="56" t="s">
        <v>51</v>
      </c>
      <c r="I342" s="42" t="s">
        <v>49</v>
      </c>
      <c r="J342" s="56" t="s">
        <v>49</v>
      </c>
      <c r="K342" s="42" t="s">
        <v>49</v>
      </c>
      <c r="L342" s="56" t="s">
        <v>49</v>
      </c>
      <c r="M342" s="42" t="s">
        <v>49</v>
      </c>
      <c r="N342" s="57" t="s">
        <v>49</v>
      </c>
      <c r="O342" s="42" t="s">
        <v>49</v>
      </c>
      <c r="P342" s="57" t="s">
        <v>49</v>
      </c>
      <c r="Q342" s="42" t="s">
        <v>49</v>
      </c>
      <c r="R342" s="57" t="s">
        <v>49</v>
      </c>
      <c r="S342" s="42" t="s">
        <v>49</v>
      </c>
      <c r="T342" s="57" t="s">
        <v>49</v>
      </c>
      <c r="U342" s="42" t="s">
        <v>49</v>
      </c>
      <c r="V342" s="57" t="s">
        <v>49</v>
      </c>
      <c r="W342" s="42" t="s">
        <v>49</v>
      </c>
      <c r="X342" s="57" t="s">
        <v>49</v>
      </c>
      <c r="Y342" s="42" t="s">
        <v>49</v>
      </c>
      <c r="Z342" s="57" t="s">
        <v>49</v>
      </c>
      <c r="AA342" s="42" t="s">
        <v>49</v>
      </c>
      <c r="AB342" s="57" t="s">
        <v>49</v>
      </c>
      <c r="AC342" s="42" t="s">
        <v>49</v>
      </c>
      <c r="AD342" s="57" t="s">
        <v>49</v>
      </c>
      <c r="AE342" s="42" t="s">
        <v>49</v>
      </c>
      <c r="AF342" s="57" t="s">
        <v>49</v>
      </c>
      <c r="AG342" s="42" t="s">
        <v>49</v>
      </c>
      <c r="AH342" s="57" t="s">
        <v>49</v>
      </c>
      <c r="AI342" s="42" t="s">
        <v>49</v>
      </c>
      <c r="AJ342" s="57" t="s">
        <v>49</v>
      </c>
      <c r="AK342" s="42" t="s">
        <v>50</v>
      </c>
      <c r="AL342" s="57" t="s">
        <v>60</v>
      </c>
      <c r="AM342" s="42" t="s">
        <v>57</v>
      </c>
      <c r="AN342" s="57" t="s">
        <v>56</v>
      </c>
      <c r="AO342" s="42" t="s">
        <v>49</v>
      </c>
      <c r="AP342" s="57" t="s">
        <v>49</v>
      </c>
      <c r="AQ342" s="42" t="s">
        <v>49</v>
      </c>
      <c r="AR342" s="57" t="s">
        <v>49</v>
      </c>
      <c r="AS342" s="42" t="s">
        <v>49</v>
      </c>
      <c r="AT342" s="57" t="s">
        <v>49</v>
      </c>
      <c r="AU342" s="42" t="s">
        <v>49</v>
      </c>
      <c r="AV342" s="57" t="s">
        <v>49</v>
      </c>
      <c r="AW342" s="42" t="s">
        <v>49</v>
      </c>
      <c r="AX342" s="57" t="s">
        <v>49</v>
      </c>
      <c r="AY342" s="42" t="s">
        <v>49</v>
      </c>
      <c r="AZ342" s="57" t="s">
        <v>49</v>
      </c>
      <c r="BA342" s="42" t="s">
        <v>49</v>
      </c>
      <c r="BB342" s="57" t="s">
        <v>49</v>
      </c>
      <c r="BC342" s="42" t="s">
        <v>49</v>
      </c>
      <c r="BD342" s="57" t="s">
        <v>49</v>
      </c>
      <c r="BE342" s="42" t="s">
        <v>49</v>
      </c>
      <c r="BF342" s="57" t="s">
        <v>49</v>
      </c>
      <c r="BG342" s="42" t="s">
        <v>49</v>
      </c>
      <c r="BH342" s="57" t="s">
        <v>49</v>
      </c>
      <c r="BI342" s="58"/>
    </row>
    <row r="343" spans="2:61" ht="33" customHeight="1" x14ac:dyDescent="0.2">
      <c r="B343" s="53" t="s">
        <v>711</v>
      </c>
      <c r="C343" s="54" t="s">
        <v>712</v>
      </c>
      <c r="D343" s="55" t="s">
        <v>54</v>
      </c>
      <c r="E343" s="42" t="s">
        <v>49</v>
      </c>
      <c r="F343" s="56" t="s">
        <v>49</v>
      </c>
      <c r="G343" s="42" t="s">
        <v>49</v>
      </c>
      <c r="H343" s="56" t="s">
        <v>49</v>
      </c>
      <c r="I343" s="42" t="s">
        <v>49</v>
      </c>
      <c r="J343" s="56" t="s">
        <v>49</v>
      </c>
      <c r="K343" s="42" t="s">
        <v>49</v>
      </c>
      <c r="L343" s="56" t="s">
        <v>49</v>
      </c>
      <c r="M343" s="42" t="s">
        <v>49</v>
      </c>
      <c r="N343" s="57" t="s">
        <v>49</v>
      </c>
      <c r="O343" s="42" t="s">
        <v>49</v>
      </c>
      <c r="P343" s="57" t="s">
        <v>49</v>
      </c>
      <c r="Q343" s="42" t="s">
        <v>49</v>
      </c>
      <c r="R343" s="57" t="s">
        <v>49</v>
      </c>
      <c r="S343" s="42" t="s">
        <v>49</v>
      </c>
      <c r="T343" s="57" t="s">
        <v>49</v>
      </c>
      <c r="U343" s="42" t="s">
        <v>49</v>
      </c>
      <c r="V343" s="57" t="s">
        <v>49</v>
      </c>
      <c r="W343" s="42" t="s">
        <v>49</v>
      </c>
      <c r="X343" s="57" t="s">
        <v>49</v>
      </c>
      <c r="Y343" s="42" t="s">
        <v>49</v>
      </c>
      <c r="Z343" s="57" t="s">
        <v>49</v>
      </c>
      <c r="AA343" s="42" t="s">
        <v>49</v>
      </c>
      <c r="AB343" s="57" t="s">
        <v>49</v>
      </c>
      <c r="AC343" s="42" t="s">
        <v>49</v>
      </c>
      <c r="AD343" s="57" t="s">
        <v>49</v>
      </c>
      <c r="AE343" s="42" t="s">
        <v>49</v>
      </c>
      <c r="AF343" s="57" t="s">
        <v>49</v>
      </c>
      <c r="AG343" s="42" t="s">
        <v>49</v>
      </c>
      <c r="AH343" s="57" t="s">
        <v>49</v>
      </c>
      <c r="AI343" s="42" t="s">
        <v>49</v>
      </c>
      <c r="AJ343" s="57" t="s">
        <v>49</v>
      </c>
      <c r="AK343" s="42" t="s">
        <v>50</v>
      </c>
      <c r="AL343" s="57" t="s">
        <v>56</v>
      </c>
      <c r="AM343" s="42" t="s">
        <v>49</v>
      </c>
      <c r="AN343" s="57" t="s">
        <v>49</v>
      </c>
      <c r="AO343" s="42" t="s">
        <v>49</v>
      </c>
      <c r="AP343" s="57" t="s">
        <v>49</v>
      </c>
      <c r="AQ343" s="42" t="s">
        <v>49</v>
      </c>
      <c r="AR343" s="57" t="s">
        <v>49</v>
      </c>
      <c r="AS343" s="42" t="s">
        <v>49</v>
      </c>
      <c r="AT343" s="57" t="s">
        <v>49</v>
      </c>
      <c r="AU343" s="42" t="s">
        <v>49</v>
      </c>
      <c r="AV343" s="57" t="s">
        <v>49</v>
      </c>
      <c r="AW343" s="42" t="s">
        <v>49</v>
      </c>
      <c r="AX343" s="57" t="s">
        <v>49</v>
      </c>
      <c r="AY343" s="42" t="s">
        <v>49</v>
      </c>
      <c r="AZ343" s="57" t="s">
        <v>49</v>
      </c>
      <c r="BA343" s="42" t="s">
        <v>49</v>
      </c>
      <c r="BB343" s="57" t="s">
        <v>49</v>
      </c>
      <c r="BC343" s="42" t="s">
        <v>49</v>
      </c>
      <c r="BD343" s="57" t="s">
        <v>49</v>
      </c>
      <c r="BE343" s="42" t="s">
        <v>49</v>
      </c>
      <c r="BF343" s="57" t="s">
        <v>49</v>
      </c>
      <c r="BG343" s="42" t="s">
        <v>49</v>
      </c>
      <c r="BH343" s="57" t="s">
        <v>49</v>
      </c>
      <c r="BI343" s="58"/>
    </row>
    <row r="344" spans="2:61" ht="33" customHeight="1" x14ac:dyDescent="0.2">
      <c r="B344" s="53" t="s">
        <v>713</v>
      </c>
      <c r="C344" s="54" t="s">
        <v>714</v>
      </c>
      <c r="D344" s="55" t="s">
        <v>48</v>
      </c>
      <c r="E344" s="42" t="s">
        <v>55</v>
      </c>
      <c r="F344" s="56" t="s">
        <v>60</v>
      </c>
      <c r="G344" s="42" t="s">
        <v>50</v>
      </c>
      <c r="H344" s="56" t="s">
        <v>60</v>
      </c>
      <c r="I344" s="42" t="s">
        <v>49</v>
      </c>
      <c r="J344" s="56" t="s">
        <v>49</v>
      </c>
      <c r="K344" s="42" t="s">
        <v>49</v>
      </c>
      <c r="L344" s="56" t="s">
        <v>49</v>
      </c>
      <c r="M344" s="42" t="s">
        <v>49</v>
      </c>
      <c r="N344" s="57" t="s">
        <v>49</v>
      </c>
      <c r="O344" s="42" t="s">
        <v>49</v>
      </c>
      <c r="P344" s="57" t="s">
        <v>49</v>
      </c>
      <c r="Q344" s="42" t="s">
        <v>49</v>
      </c>
      <c r="R344" s="57" t="s">
        <v>49</v>
      </c>
      <c r="S344" s="42" t="s">
        <v>49</v>
      </c>
      <c r="T344" s="57" t="s">
        <v>49</v>
      </c>
      <c r="U344" s="42" t="s">
        <v>49</v>
      </c>
      <c r="V344" s="57" t="s">
        <v>49</v>
      </c>
      <c r="W344" s="42" t="s">
        <v>49</v>
      </c>
      <c r="X344" s="57" t="s">
        <v>49</v>
      </c>
      <c r="Y344" s="42" t="s">
        <v>49</v>
      </c>
      <c r="Z344" s="57" t="s">
        <v>49</v>
      </c>
      <c r="AA344" s="42" t="s">
        <v>49</v>
      </c>
      <c r="AB344" s="57" t="s">
        <v>49</v>
      </c>
      <c r="AC344" s="42" t="s">
        <v>65</v>
      </c>
      <c r="AD344" s="57" t="s">
        <v>60</v>
      </c>
      <c r="AE344" s="42" t="s">
        <v>49</v>
      </c>
      <c r="AF344" s="57" t="s">
        <v>49</v>
      </c>
      <c r="AG344" s="42" t="s">
        <v>49</v>
      </c>
      <c r="AH344" s="57" t="s">
        <v>49</v>
      </c>
      <c r="AI344" s="42" t="s">
        <v>49</v>
      </c>
      <c r="AJ344" s="57" t="s">
        <v>49</v>
      </c>
      <c r="AK344" s="42" t="s">
        <v>49</v>
      </c>
      <c r="AL344" s="57" t="s">
        <v>49</v>
      </c>
      <c r="AM344" s="42" t="s">
        <v>49</v>
      </c>
      <c r="AN344" s="57" t="s">
        <v>49</v>
      </c>
      <c r="AO344" s="42" t="s">
        <v>49</v>
      </c>
      <c r="AP344" s="57" t="s">
        <v>49</v>
      </c>
      <c r="AQ344" s="42" t="s">
        <v>49</v>
      </c>
      <c r="AR344" s="57" t="s">
        <v>49</v>
      </c>
      <c r="AS344" s="42" t="s">
        <v>49</v>
      </c>
      <c r="AT344" s="57" t="s">
        <v>49</v>
      </c>
      <c r="AU344" s="42" t="s">
        <v>49</v>
      </c>
      <c r="AV344" s="57" t="s">
        <v>49</v>
      </c>
      <c r="AW344" s="42" t="s">
        <v>49</v>
      </c>
      <c r="AX344" s="57" t="s">
        <v>49</v>
      </c>
      <c r="AY344" s="42" t="s">
        <v>49</v>
      </c>
      <c r="AZ344" s="57" t="s">
        <v>49</v>
      </c>
      <c r="BA344" s="42" t="s">
        <v>49</v>
      </c>
      <c r="BB344" s="57" t="s">
        <v>49</v>
      </c>
      <c r="BC344" s="42" t="s">
        <v>49</v>
      </c>
      <c r="BD344" s="57" t="s">
        <v>49</v>
      </c>
      <c r="BE344" s="42" t="s">
        <v>49</v>
      </c>
      <c r="BF344" s="57" t="s">
        <v>49</v>
      </c>
      <c r="BG344" s="42" t="s">
        <v>49</v>
      </c>
      <c r="BH344" s="57" t="s">
        <v>49</v>
      </c>
      <c r="BI344" s="58"/>
    </row>
    <row r="345" spans="2:61" ht="33" customHeight="1" x14ac:dyDescent="0.2">
      <c r="B345" s="53" t="s">
        <v>715</v>
      </c>
      <c r="C345" s="54" t="s">
        <v>716</v>
      </c>
      <c r="D345" s="55" t="s">
        <v>48</v>
      </c>
      <c r="E345" s="42" t="s">
        <v>49</v>
      </c>
      <c r="F345" s="56" t="s">
        <v>49</v>
      </c>
      <c r="G345" s="42" t="s">
        <v>50</v>
      </c>
      <c r="H345" s="56" t="s">
        <v>60</v>
      </c>
      <c r="I345" s="42" t="s">
        <v>49</v>
      </c>
      <c r="J345" s="56" t="s">
        <v>49</v>
      </c>
      <c r="K345" s="42" t="s">
        <v>49</v>
      </c>
      <c r="L345" s="56" t="s">
        <v>49</v>
      </c>
      <c r="M345" s="42" t="s">
        <v>49</v>
      </c>
      <c r="N345" s="57" t="s">
        <v>49</v>
      </c>
      <c r="O345" s="42" t="s">
        <v>49</v>
      </c>
      <c r="P345" s="57" t="s">
        <v>49</v>
      </c>
      <c r="Q345" s="42" t="s">
        <v>49</v>
      </c>
      <c r="R345" s="57" t="s">
        <v>49</v>
      </c>
      <c r="S345" s="42" t="s">
        <v>49</v>
      </c>
      <c r="T345" s="57" t="s">
        <v>49</v>
      </c>
      <c r="U345" s="42" t="s">
        <v>49</v>
      </c>
      <c r="V345" s="57" t="s">
        <v>49</v>
      </c>
      <c r="W345" s="42" t="s">
        <v>49</v>
      </c>
      <c r="X345" s="57" t="s">
        <v>49</v>
      </c>
      <c r="Y345" s="42" t="s">
        <v>49</v>
      </c>
      <c r="Z345" s="57" t="s">
        <v>49</v>
      </c>
      <c r="AA345" s="42" t="s">
        <v>49</v>
      </c>
      <c r="AB345" s="57" t="s">
        <v>49</v>
      </c>
      <c r="AC345" s="42" t="s">
        <v>49</v>
      </c>
      <c r="AD345" s="57" t="s">
        <v>49</v>
      </c>
      <c r="AE345" s="42" t="s">
        <v>49</v>
      </c>
      <c r="AF345" s="57" t="s">
        <v>49</v>
      </c>
      <c r="AG345" s="42" t="s">
        <v>49</v>
      </c>
      <c r="AH345" s="57" t="s">
        <v>49</v>
      </c>
      <c r="AI345" s="42" t="s">
        <v>49</v>
      </c>
      <c r="AJ345" s="57" t="s">
        <v>49</v>
      </c>
      <c r="AK345" s="42" t="s">
        <v>49</v>
      </c>
      <c r="AL345" s="57" t="s">
        <v>49</v>
      </c>
      <c r="AM345" s="42" t="s">
        <v>49</v>
      </c>
      <c r="AN345" s="57" t="s">
        <v>49</v>
      </c>
      <c r="AO345" s="42" t="s">
        <v>49</v>
      </c>
      <c r="AP345" s="57" t="s">
        <v>49</v>
      </c>
      <c r="AQ345" s="42" t="s">
        <v>49</v>
      </c>
      <c r="AR345" s="57" t="s">
        <v>49</v>
      </c>
      <c r="AS345" s="42" t="s">
        <v>49</v>
      </c>
      <c r="AT345" s="57" t="s">
        <v>49</v>
      </c>
      <c r="AU345" s="42" t="s">
        <v>49</v>
      </c>
      <c r="AV345" s="57" t="s">
        <v>49</v>
      </c>
      <c r="AW345" s="42" t="s">
        <v>49</v>
      </c>
      <c r="AX345" s="57" t="s">
        <v>49</v>
      </c>
      <c r="AY345" s="42" t="s">
        <v>49</v>
      </c>
      <c r="AZ345" s="57" t="s">
        <v>49</v>
      </c>
      <c r="BA345" s="42" t="s">
        <v>49</v>
      </c>
      <c r="BB345" s="57" t="s">
        <v>49</v>
      </c>
      <c r="BC345" s="42" t="s">
        <v>49</v>
      </c>
      <c r="BD345" s="57" t="s">
        <v>49</v>
      </c>
      <c r="BE345" s="42" t="s">
        <v>49</v>
      </c>
      <c r="BF345" s="57" t="s">
        <v>49</v>
      </c>
      <c r="BG345" s="42" t="s">
        <v>49</v>
      </c>
      <c r="BH345" s="57" t="s">
        <v>49</v>
      </c>
      <c r="BI345" s="58"/>
    </row>
    <row r="346" spans="2:61" ht="33" customHeight="1" x14ac:dyDescent="0.2">
      <c r="B346" s="53" t="s">
        <v>717</v>
      </c>
      <c r="C346" s="54" t="s">
        <v>718</v>
      </c>
      <c r="D346" s="55" t="s">
        <v>48</v>
      </c>
      <c r="E346" s="42" t="s">
        <v>57</v>
      </c>
      <c r="F346" s="56" t="s">
        <v>51</v>
      </c>
      <c r="G346" s="42" t="s">
        <v>49</v>
      </c>
      <c r="H346" s="56" t="s">
        <v>49</v>
      </c>
      <c r="I346" s="42" t="s">
        <v>49</v>
      </c>
      <c r="J346" s="56" t="s">
        <v>49</v>
      </c>
      <c r="K346" s="42" t="s">
        <v>49</v>
      </c>
      <c r="L346" s="56" t="s">
        <v>49</v>
      </c>
      <c r="M346" s="42" t="s">
        <v>50</v>
      </c>
      <c r="N346" s="57" t="s">
        <v>60</v>
      </c>
      <c r="O346" s="42" t="s">
        <v>49</v>
      </c>
      <c r="P346" s="57" t="s">
        <v>49</v>
      </c>
      <c r="Q346" s="42" t="s">
        <v>49</v>
      </c>
      <c r="R346" s="57" t="s">
        <v>49</v>
      </c>
      <c r="S346" s="42" t="s">
        <v>49</v>
      </c>
      <c r="T346" s="57" t="s">
        <v>49</v>
      </c>
      <c r="U346" s="42" t="s">
        <v>49</v>
      </c>
      <c r="V346" s="57" t="s">
        <v>49</v>
      </c>
      <c r="W346" s="42" t="s">
        <v>49</v>
      </c>
      <c r="X346" s="57" t="s">
        <v>49</v>
      </c>
      <c r="Y346" s="42" t="s">
        <v>49</v>
      </c>
      <c r="Z346" s="57" t="s">
        <v>49</v>
      </c>
      <c r="AA346" s="42" t="s">
        <v>49</v>
      </c>
      <c r="AB346" s="57" t="s">
        <v>49</v>
      </c>
      <c r="AC346" s="42" t="s">
        <v>49</v>
      </c>
      <c r="AD346" s="57" t="s">
        <v>49</v>
      </c>
      <c r="AE346" s="42" t="s">
        <v>49</v>
      </c>
      <c r="AF346" s="57" t="s">
        <v>49</v>
      </c>
      <c r="AG346" s="42" t="s">
        <v>49</v>
      </c>
      <c r="AH346" s="57" t="s">
        <v>49</v>
      </c>
      <c r="AI346" s="42" t="s">
        <v>49</v>
      </c>
      <c r="AJ346" s="57" t="s">
        <v>49</v>
      </c>
      <c r="AK346" s="42" t="s">
        <v>55</v>
      </c>
      <c r="AL346" s="57" t="s">
        <v>51</v>
      </c>
      <c r="AM346" s="42" t="s">
        <v>49</v>
      </c>
      <c r="AN346" s="57" t="s">
        <v>49</v>
      </c>
      <c r="AO346" s="42" t="s">
        <v>49</v>
      </c>
      <c r="AP346" s="57" t="s">
        <v>49</v>
      </c>
      <c r="AQ346" s="42" t="s">
        <v>49</v>
      </c>
      <c r="AR346" s="57" t="s">
        <v>49</v>
      </c>
      <c r="AS346" s="42" t="s">
        <v>49</v>
      </c>
      <c r="AT346" s="57" t="s">
        <v>49</v>
      </c>
      <c r="AU346" s="42" t="s">
        <v>49</v>
      </c>
      <c r="AV346" s="57" t="s">
        <v>49</v>
      </c>
      <c r="AW346" s="42" t="s">
        <v>49</v>
      </c>
      <c r="AX346" s="57" t="s">
        <v>49</v>
      </c>
      <c r="AY346" s="42" t="s">
        <v>49</v>
      </c>
      <c r="AZ346" s="57" t="s">
        <v>49</v>
      </c>
      <c r="BA346" s="42" t="s">
        <v>49</v>
      </c>
      <c r="BB346" s="57" t="s">
        <v>49</v>
      </c>
      <c r="BC346" s="42" t="s">
        <v>65</v>
      </c>
      <c r="BD346" s="57" t="s">
        <v>60</v>
      </c>
      <c r="BE346" s="42" t="s">
        <v>49</v>
      </c>
      <c r="BF346" s="57" t="s">
        <v>49</v>
      </c>
      <c r="BG346" s="42" t="s">
        <v>49</v>
      </c>
      <c r="BH346" s="57" t="s">
        <v>49</v>
      </c>
      <c r="BI346" s="58"/>
    </row>
    <row r="347" spans="2:61" ht="33" customHeight="1" x14ac:dyDescent="0.2">
      <c r="B347" s="53" t="s">
        <v>719</v>
      </c>
      <c r="C347" s="54" t="s">
        <v>720</v>
      </c>
      <c r="D347" s="55" t="s">
        <v>54</v>
      </c>
      <c r="E347" s="42" t="s">
        <v>49</v>
      </c>
      <c r="F347" s="56" t="s">
        <v>49</v>
      </c>
      <c r="G347" s="42" t="s">
        <v>50</v>
      </c>
      <c r="H347" s="56" t="s">
        <v>56</v>
      </c>
      <c r="I347" s="42" t="s">
        <v>49</v>
      </c>
      <c r="J347" s="56" t="s">
        <v>49</v>
      </c>
      <c r="K347" s="42" t="s">
        <v>49</v>
      </c>
      <c r="L347" s="56" t="s">
        <v>49</v>
      </c>
      <c r="M347" s="42" t="s">
        <v>49</v>
      </c>
      <c r="N347" s="57" t="s">
        <v>49</v>
      </c>
      <c r="O347" s="42" t="s">
        <v>49</v>
      </c>
      <c r="P347" s="57" t="s">
        <v>49</v>
      </c>
      <c r="Q347" s="42" t="s">
        <v>49</v>
      </c>
      <c r="R347" s="57" t="s">
        <v>49</v>
      </c>
      <c r="S347" s="42" t="s">
        <v>49</v>
      </c>
      <c r="T347" s="57" t="s">
        <v>49</v>
      </c>
      <c r="U347" s="42" t="s">
        <v>49</v>
      </c>
      <c r="V347" s="57" t="s">
        <v>49</v>
      </c>
      <c r="W347" s="42" t="s">
        <v>49</v>
      </c>
      <c r="X347" s="57" t="s">
        <v>49</v>
      </c>
      <c r="Y347" s="42" t="s">
        <v>49</v>
      </c>
      <c r="Z347" s="57" t="s">
        <v>49</v>
      </c>
      <c r="AA347" s="42" t="s">
        <v>49</v>
      </c>
      <c r="AB347" s="57" t="s">
        <v>49</v>
      </c>
      <c r="AC347" s="42" t="s">
        <v>49</v>
      </c>
      <c r="AD347" s="57" t="s">
        <v>49</v>
      </c>
      <c r="AE347" s="42" t="s">
        <v>49</v>
      </c>
      <c r="AF347" s="57" t="s">
        <v>49</v>
      </c>
      <c r="AG347" s="42" t="s">
        <v>49</v>
      </c>
      <c r="AH347" s="57" t="s">
        <v>49</v>
      </c>
      <c r="AI347" s="42" t="s">
        <v>49</v>
      </c>
      <c r="AJ347" s="57" t="s">
        <v>49</v>
      </c>
      <c r="AK347" s="42" t="s">
        <v>57</v>
      </c>
      <c r="AL347" s="57" t="s">
        <v>56</v>
      </c>
      <c r="AM347" s="42" t="s">
        <v>55</v>
      </c>
      <c r="AN347" s="57" t="s">
        <v>56</v>
      </c>
      <c r="AO347" s="42" t="s">
        <v>49</v>
      </c>
      <c r="AP347" s="57" t="s">
        <v>49</v>
      </c>
      <c r="AQ347" s="42" t="s">
        <v>49</v>
      </c>
      <c r="AR347" s="57" t="s">
        <v>49</v>
      </c>
      <c r="AS347" s="42" t="s">
        <v>49</v>
      </c>
      <c r="AT347" s="57" t="s">
        <v>49</v>
      </c>
      <c r="AU347" s="42" t="s">
        <v>49</v>
      </c>
      <c r="AV347" s="57" t="s">
        <v>49</v>
      </c>
      <c r="AW347" s="42" t="s">
        <v>49</v>
      </c>
      <c r="AX347" s="57" t="s">
        <v>49</v>
      </c>
      <c r="AY347" s="42" t="s">
        <v>49</v>
      </c>
      <c r="AZ347" s="57" t="s">
        <v>49</v>
      </c>
      <c r="BA347" s="42" t="s">
        <v>49</v>
      </c>
      <c r="BB347" s="57" t="s">
        <v>49</v>
      </c>
      <c r="BC347" s="42" t="s">
        <v>49</v>
      </c>
      <c r="BD347" s="57" t="s">
        <v>49</v>
      </c>
      <c r="BE347" s="42" t="s">
        <v>49</v>
      </c>
      <c r="BF347" s="57" t="s">
        <v>49</v>
      </c>
      <c r="BG347" s="42" t="s">
        <v>49</v>
      </c>
      <c r="BH347" s="57" t="s">
        <v>49</v>
      </c>
      <c r="BI347" s="58"/>
    </row>
    <row r="348" spans="2:61" ht="33" customHeight="1" x14ac:dyDescent="0.2">
      <c r="B348" s="53" t="s">
        <v>721</v>
      </c>
      <c r="C348" s="54" t="s">
        <v>722</v>
      </c>
      <c r="D348" s="55" t="s">
        <v>48</v>
      </c>
      <c r="E348" s="42" t="s">
        <v>49</v>
      </c>
      <c r="F348" s="56" t="s">
        <v>49</v>
      </c>
      <c r="G348" s="42" t="s">
        <v>50</v>
      </c>
      <c r="H348" s="56" t="s">
        <v>60</v>
      </c>
      <c r="I348" s="42" t="s">
        <v>55</v>
      </c>
      <c r="J348" s="56" t="s">
        <v>60</v>
      </c>
      <c r="K348" s="42" t="s">
        <v>49</v>
      </c>
      <c r="L348" s="56" t="s">
        <v>49</v>
      </c>
      <c r="M348" s="42" t="s">
        <v>49</v>
      </c>
      <c r="N348" s="57" t="s">
        <v>49</v>
      </c>
      <c r="O348" s="42" t="s">
        <v>49</v>
      </c>
      <c r="P348" s="57" t="s">
        <v>49</v>
      </c>
      <c r="Q348" s="42" t="s">
        <v>49</v>
      </c>
      <c r="R348" s="57" t="s">
        <v>49</v>
      </c>
      <c r="S348" s="42" t="s">
        <v>49</v>
      </c>
      <c r="T348" s="57" t="s">
        <v>49</v>
      </c>
      <c r="U348" s="42" t="s">
        <v>49</v>
      </c>
      <c r="V348" s="57" t="s">
        <v>49</v>
      </c>
      <c r="W348" s="42" t="s">
        <v>49</v>
      </c>
      <c r="X348" s="57" t="s">
        <v>49</v>
      </c>
      <c r="Y348" s="42" t="s">
        <v>49</v>
      </c>
      <c r="Z348" s="57" t="s">
        <v>49</v>
      </c>
      <c r="AA348" s="42" t="s">
        <v>49</v>
      </c>
      <c r="AB348" s="57" t="s">
        <v>49</v>
      </c>
      <c r="AC348" s="42" t="s">
        <v>49</v>
      </c>
      <c r="AD348" s="57" t="s">
        <v>49</v>
      </c>
      <c r="AE348" s="42" t="s">
        <v>49</v>
      </c>
      <c r="AF348" s="57" t="s">
        <v>49</v>
      </c>
      <c r="AG348" s="42" t="s">
        <v>49</v>
      </c>
      <c r="AH348" s="57" t="s">
        <v>49</v>
      </c>
      <c r="AI348" s="42" t="s">
        <v>49</v>
      </c>
      <c r="AJ348" s="57" t="s">
        <v>49</v>
      </c>
      <c r="AK348" s="42" t="s">
        <v>49</v>
      </c>
      <c r="AL348" s="57" t="s">
        <v>49</v>
      </c>
      <c r="AM348" s="42" t="s">
        <v>49</v>
      </c>
      <c r="AN348" s="57" t="s">
        <v>49</v>
      </c>
      <c r="AO348" s="42" t="s">
        <v>49</v>
      </c>
      <c r="AP348" s="57" t="s">
        <v>49</v>
      </c>
      <c r="AQ348" s="42" t="s">
        <v>49</v>
      </c>
      <c r="AR348" s="57" t="s">
        <v>49</v>
      </c>
      <c r="AS348" s="42" t="s">
        <v>49</v>
      </c>
      <c r="AT348" s="57" t="s">
        <v>49</v>
      </c>
      <c r="AU348" s="42" t="s">
        <v>49</v>
      </c>
      <c r="AV348" s="57" t="s">
        <v>49</v>
      </c>
      <c r="AW348" s="42" t="s">
        <v>49</v>
      </c>
      <c r="AX348" s="57" t="s">
        <v>49</v>
      </c>
      <c r="AY348" s="42" t="s">
        <v>49</v>
      </c>
      <c r="AZ348" s="57" t="s">
        <v>49</v>
      </c>
      <c r="BA348" s="42" t="s">
        <v>49</v>
      </c>
      <c r="BB348" s="57" t="s">
        <v>49</v>
      </c>
      <c r="BC348" s="42" t="s">
        <v>49</v>
      </c>
      <c r="BD348" s="57" t="s">
        <v>49</v>
      </c>
      <c r="BE348" s="42" t="s">
        <v>49</v>
      </c>
      <c r="BF348" s="57" t="s">
        <v>49</v>
      </c>
      <c r="BG348" s="42" t="s">
        <v>49</v>
      </c>
      <c r="BH348" s="57" t="s">
        <v>49</v>
      </c>
      <c r="BI348" s="58"/>
    </row>
    <row r="349" spans="2:61" ht="33" customHeight="1" x14ac:dyDescent="0.2">
      <c r="B349" s="53" t="s">
        <v>723</v>
      </c>
      <c r="C349" s="54" t="s">
        <v>724</v>
      </c>
      <c r="D349" s="55" t="s">
        <v>48</v>
      </c>
      <c r="E349" s="42" t="s">
        <v>49</v>
      </c>
      <c r="F349" s="56" t="s">
        <v>49</v>
      </c>
      <c r="G349" s="42" t="s">
        <v>49</v>
      </c>
      <c r="H349" s="56" t="s">
        <v>49</v>
      </c>
      <c r="I349" s="42" t="s">
        <v>49</v>
      </c>
      <c r="J349" s="56" t="s">
        <v>49</v>
      </c>
      <c r="K349" s="42" t="s">
        <v>49</v>
      </c>
      <c r="L349" s="56" t="s">
        <v>49</v>
      </c>
      <c r="M349" s="42" t="s">
        <v>49</v>
      </c>
      <c r="N349" s="57" t="s">
        <v>49</v>
      </c>
      <c r="O349" s="42" t="s">
        <v>49</v>
      </c>
      <c r="P349" s="57" t="s">
        <v>49</v>
      </c>
      <c r="Q349" s="42" t="s">
        <v>49</v>
      </c>
      <c r="R349" s="57" t="s">
        <v>49</v>
      </c>
      <c r="S349" s="42" t="s">
        <v>49</v>
      </c>
      <c r="T349" s="57" t="s">
        <v>49</v>
      </c>
      <c r="U349" s="42" t="s">
        <v>49</v>
      </c>
      <c r="V349" s="57" t="s">
        <v>49</v>
      </c>
      <c r="W349" s="42" t="s">
        <v>49</v>
      </c>
      <c r="X349" s="57" t="s">
        <v>49</v>
      </c>
      <c r="Y349" s="42" t="s">
        <v>50</v>
      </c>
      <c r="Z349" s="57" t="s">
        <v>60</v>
      </c>
      <c r="AA349" s="42" t="s">
        <v>49</v>
      </c>
      <c r="AB349" s="57" t="s">
        <v>49</v>
      </c>
      <c r="AC349" s="42" t="s">
        <v>49</v>
      </c>
      <c r="AD349" s="57" t="s">
        <v>49</v>
      </c>
      <c r="AE349" s="42" t="s">
        <v>49</v>
      </c>
      <c r="AF349" s="57" t="s">
        <v>49</v>
      </c>
      <c r="AG349" s="42" t="s">
        <v>49</v>
      </c>
      <c r="AH349" s="57" t="s">
        <v>49</v>
      </c>
      <c r="AI349" s="42" t="s">
        <v>49</v>
      </c>
      <c r="AJ349" s="57" t="s">
        <v>49</v>
      </c>
      <c r="AK349" s="42" t="s">
        <v>49</v>
      </c>
      <c r="AL349" s="57" t="s">
        <v>49</v>
      </c>
      <c r="AM349" s="42" t="s">
        <v>49</v>
      </c>
      <c r="AN349" s="57" t="s">
        <v>49</v>
      </c>
      <c r="AO349" s="42" t="s">
        <v>49</v>
      </c>
      <c r="AP349" s="57" t="s">
        <v>49</v>
      </c>
      <c r="AQ349" s="42" t="s">
        <v>49</v>
      </c>
      <c r="AR349" s="57" t="s">
        <v>49</v>
      </c>
      <c r="AS349" s="42" t="s">
        <v>49</v>
      </c>
      <c r="AT349" s="57" t="s">
        <v>49</v>
      </c>
      <c r="AU349" s="42" t="s">
        <v>49</v>
      </c>
      <c r="AV349" s="57" t="s">
        <v>49</v>
      </c>
      <c r="AW349" s="42" t="s">
        <v>49</v>
      </c>
      <c r="AX349" s="57" t="s">
        <v>49</v>
      </c>
      <c r="AY349" s="42" t="s">
        <v>49</v>
      </c>
      <c r="AZ349" s="57" t="s">
        <v>49</v>
      </c>
      <c r="BA349" s="42" t="s">
        <v>49</v>
      </c>
      <c r="BB349" s="57" t="s">
        <v>49</v>
      </c>
      <c r="BC349" s="42" t="s">
        <v>49</v>
      </c>
      <c r="BD349" s="57" t="s">
        <v>49</v>
      </c>
      <c r="BE349" s="42" t="s">
        <v>49</v>
      </c>
      <c r="BF349" s="57" t="s">
        <v>49</v>
      </c>
      <c r="BG349" s="42" t="s">
        <v>49</v>
      </c>
      <c r="BH349" s="57" t="s">
        <v>49</v>
      </c>
      <c r="BI349" s="58"/>
    </row>
    <row r="350" spans="2:61" ht="33" customHeight="1" x14ac:dyDescent="0.2">
      <c r="B350" s="53" t="s">
        <v>725</v>
      </c>
      <c r="C350" s="54" t="s">
        <v>726</v>
      </c>
      <c r="D350" s="55" t="s">
        <v>48</v>
      </c>
      <c r="E350" s="42" t="s">
        <v>49</v>
      </c>
      <c r="F350" s="56" t="s">
        <v>49</v>
      </c>
      <c r="G350" s="42" t="s">
        <v>49</v>
      </c>
      <c r="H350" s="56" t="s">
        <v>49</v>
      </c>
      <c r="I350" s="42" t="s">
        <v>49</v>
      </c>
      <c r="J350" s="56" t="s">
        <v>49</v>
      </c>
      <c r="K350" s="42" t="s">
        <v>49</v>
      </c>
      <c r="L350" s="56" t="s">
        <v>49</v>
      </c>
      <c r="M350" s="42" t="s">
        <v>49</v>
      </c>
      <c r="N350" s="57" t="s">
        <v>49</v>
      </c>
      <c r="O350" s="42" t="s">
        <v>49</v>
      </c>
      <c r="P350" s="57" t="s">
        <v>49</v>
      </c>
      <c r="Q350" s="42" t="s">
        <v>49</v>
      </c>
      <c r="R350" s="57" t="s">
        <v>49</v>
      </c>
      <c r="S350" s="42" t="s">
        <v>50</v>
      </c>
      <c r="T350" s="57" t="s">
        <v>60</v>
      </c>
      <c r="U350" s="42" t="s">
        <v>49</v>
      </c>
      <c r="V350" s="57" t="s">
        <v>49</v>
      </c>
      <c r="W350" s="42" t="s">
        <v>49</v>
      </c>
      <c r="X350" s="57" t="s">
        <v>49</v>
      </c>
      <c r="Y350" s="42" t="s">
        <v>49</v>
      </c>
      <c r="Z350" s="57" t="s">
        <v>49</v>
      </c>
      <c r="AA350" s="42" t="s">
        <v>49</v>
      </c>
      <c r="AB350" s="57" t="s">
        <v>49</v>
      </c>
      <c r="AC350" s="42" t="s">
        <v>49</v>
      </c>
      <c r="AD350" s="57" t="s">
        <v>49</v>
      </c>
      <c r="AE350" s="42" t="s">
        <v>49</v>
      </c>
      <c r="AF350" s="57" t="s">
        <v>49</v>
      </c>
      <c r="AG350" s="42" t="s">
        <v>49</v>
      </c>
      <c r="AH350" s="57" t="s">
        <v>49</v>
      </c>
      <c r="AI350" s="42" t="s">
        <v>49</v>
      </c>
      <c r="AJ350" s="57" t="s">
        <v>49</v>
      </c>
      <c r="AK350" s="42" t="s">
        <v>49</v>
      </c>
      <c r="AL350" s="57" t="s">
        <v>49</v>
      </c>
      <c r="AM350" s="42" t="s">
        <v>49</v>
      </c>
      <c r="AN350" s="57" t="s">
        <v>49</v>
      </c>
      <c r="AO350" s="42" t="s">
        <v>49</v>
      </c>
      <c r="AP350" s="57" t="s">
        <v>49</v>
      </c>
      <c r="AQ350" s="42" t="s">
        <v>49</v>
      </c>
      <c r="AR350" s="57" t="s">
        <v>49</v>
      </c>
      <c r="AS350" s="42" t="s">
        <v>49</v>
      </c>
      <c r="AT350" s="57" t="s">
        <v>49</v>
      </c>
      <c r="AU350" s="42" t="s">
        <v>49</v>
      </c>
      <c r="AV350" s="57" t="s">
        <v>49</v>
      </c>
      <c r="AW350" s="42" t="s">
        <v>49</v>
      </c>
      <c r="AX350" s="57" t="s">
        <v>49</v>
      </c>
      <c r="AY350" s="42" t="s">
        <v>49</v>
      </c>
      <c r="AZ350" s="57" t="s">
        <v>49</v>
      </c>
      <c r="BA350" s="42" t="s">
        <v>49</v>
      </c>
      <c r="BB350" s="57" t="s">
        <v>49</v>
      </c>
      <c r="BC350" s="42" t="s">
        <v>49</v>
      </c>
      <c r="BD350" s="57" t="s">
        <v>49</v>
      </c>
      <c r="BE350" s="42" t="s">
        <v>49</v>
      </c>
      <c r="BF350" s="57" t="s">
        <v>49</v>
      </c>
      <c r="BG350" s="42" t="s">
        <v>49</v>
      </c>
      <c r="BH350" s="57" t="s">
        <v>49</v>
      </c>
      <c r="BI350" s="58"/>
    </row>
    <row r="351" spans="2:61" ht="33" customHeight="1" x14ac:dyDescent="0.2">
      <c r="B351" s="53" t="s">
        <v>727</v>
      </c>
      <c r="C351" s="54" t="s">
        <v>728</v>
      </c>
      <c r="D351" s="55" t="s">
        <v>48</v>
      </c>
      <c r="E351" s="42" t="s">
        <v>49</v>
      </c>
      <c r="F351" s="56" t="s">
        <v>49</v>
      </c>
      <c r="G351" s="42" t="s">
        <v>49</v>
      </c>
      <c r="H351" s="56" t="s">
        <v>49</v>
      </c>
      <c r="I351" s="42" t="s">
        <v>49</v>
      </c>
      <c r="J351" s="56" t="s">
        <v>49</v>
      </c>
      <c r="K351" s="42" t="s">
        <v>49</v>
      </c>
      <c r="L351" s="56" t="s">
        <v>49</v>
      </c>
      <c r="M351" s="42" t="s">
        <v>49</v>
      </c>
      <c r="N351" s="57" t="s">
        <v>49</v>
      </c>
      <c r="O351" s="42" t="s">
        <v>49</v>
      </c>
      <c r="P351" s="57" t="s">
        <v>49</v>
      </c>
      <c r="Q351" s="42" t="s">
        <v>49</v>
      </c>
      <c r="R351" s="57" t="s">
        <v>49</v>
      </c>
      <c r="S351" s="42" t="s">
        <v>49</v>
      </c>
      <c r="T351" s="57" t="s">
        <v>49</v>
      </c>
      <c r="U351" s="42" t="s">
        <v>49</v>
      </c>
      <c r="V351" s="57" t="s">
        <v>49</v>
      </c>
      <c r="W351" s="42" t="s">
        <v>49</v>
      </c>
      <c r="X351" s="57" t="s">
        <v>49</v>
      </c>
      <c r="Y351" s="42" t="s">
        <v>50</v>
      </c>
      <c r="Z351" s="57" t="s">
        <v>60</v>
      </c>
      <c r="AA351" s="42" t="s">
        <v>49</v>
      </c>
      <c r="AB351" s="57" t="s">
        <v>49</v>
      </c>
      <c r="AC351" s="42" t="s">
        <v>49</v>
      </c>
      <c r="AD351" s="57" t="s">
        <v>49</v>
      </c>
      <c r="AE351" s="42" t="s">
        <v>49</v>
      </c>
      <c r="AF351" s="57" t="s">
        <v>49</v>
      </c>
      <c r="AG351" s="42" t="s">
        <v>49</v>
      </c>
      <c r="AH351" s="57" t="s">
        <v>49</v>
      </c>
      <c r="AI351" s="42" t="s">
        <v>49</v>
      </c>
      <c r="AJ351" s="57" t="s">
        <v>49</v>
      </c>
      <c r="AK351" s="42" t="s">
        <v>49</v>
      </c>
      <c r="AL351" s="57" t="s">
        <v>49</v>
      </c>
      <c r="AM351" s="42" t="s">
        <v>49</v>
      </c>
      <c r="AN351" s="57" t="s">
        <v>49</v>
      </c>
      <c r="AO351" s="42" t="s">
        <v>49</v>
      </c>
      <c r="AP351" s="57" t="s">
        <v>49</v>
      </c>
      <c r="AQ351" s="42" t="s">
        <v>49</v>
      </c>
      <c r="AR351" s="57" t="s">
        <v>49</v>
      </c>
      <c r="AS351" s="42" t="s">
        <v>49</v>
      </c>
      <c r="AT351" s="57" t="s">
        <v>49</v>
      </c>
      <c r="AU351" s="42" t="s">
        <v>49</v>
      </c>
      <c r="AV351" s="57" t="s">
        <v>49</v>
      </c>
      <c r="AW351" s="42" t="s">
        <v>49</v>
      </c>
      <c r="AX351" s="57" t="s">
        <v>49</v>
      </c>
      <c r="AY351" s="42" t="s">
        <v>49</v>
      </c>
      <c r="AZ351" s="57" t="s">
        <v>49</v>
      </c>
      <c r="BA351" s="42" t="s">
        <v>49</v>
      </c>
      <c r="BB351" s="57" t="s">
        <v>49</v>
      </c>
      <c r="BC351" s="42" t="s">
        <v>49</v>
      </c>
      <c r="BD351" s="57" t="s">
        <v>49</v>
      </c>
      <c r="BE351" s="42" t="s">
        <v>49</v>
      </c>
      <c r="BF351" s="57" t="s">
        <v>49</v>
      </c>
      <c r="BG351" s="42" t="s">
        <v>49</v>
      </c>
      <c r="BH351" s="57" t="s">
        <v>49</v>
      </c>
      <c r="BI351" s="58"/>
    </row>
    <row r="352" spans="2:61" ht="33" customHeight="1" x14ac:dyDescent="0.2">
      <c r="B352" s="53" t="s">
        <v>729</v>
      </c>
      <c r="C352" s="54" t="s">
        <v>730</v>
      </c>
      <c r="D352" s="55" t="s">
        <v>48</v>
      </c>
      <c r="E352" s="42" t="s">
        <v>55</v>
      </c>
      <c r="F352" s="56" t="s">
        <v>51</v>
      </c>
      <c r="G352" s="42" t="s">
        <v>49</v>
      </c>
      <c r="H352" s="56" t="s">
        <v>49</v>
      </c>
      <c r="I352" s="42" t="s">
        <v>49</v>
      </c>
      <c r="J352" s="56" t="s">
        <v>49</v>
      </c>
      <c r="K352" s="42" t="s">
        <v>49</v>
      </c>
      <c r="L352" s="56" t="s">
        <v>49</v>
      </c>
      <c r="M352" s="42" t="s">
        <v>57</v>
      </c>
      <c r="N352" s="57" t="s">
        <v>60</v>
      </c>
      <c r="O352" s="42" t="s">
        <v>49</v>
      </c>
      <c r="P352" s="57" t="s">
        <v>49</v>
      </c>
      <c r="Q352" s="42" t="s">
        <v>49</v>
      </c>
      <c r="R352" s="57" t="s">
        <v>49</v>
      </c>
      <c r="S352" s="42" t="s">
        <v>49</v>
      </c>
      <c r="T352" s="57" t="s">
        <v>49</v>
      </c>
      <c r="U352" s="42" t="s">
        <v>49</v>
      </c>
      <c r="V352" s="57" t="s">
        <v>49</v>
      </c>
      <c r="W352" s="42" t="s">
        <v>49</v>
      </c>
      <c r="X352" s="57" t="s">
        <v>49</v>
      </c>
      <c r="Y352" s="42" t="s">
        <v>49</v>
      </c>
      <c r="Z352" s="57" t="s">
        <v>49</v>
      </c>
      <c r="AA352" s="42" t="s">
        <v>49</v>
      </c>
      <c r="AB352" s="57" t="s">
        <v>49</v>
      </c>
      <c r="AC352" s="42" t="s">
        <v>49</v>
      </c>
      <c r="AD352" s="57" t="s">
        <v>49</v>
      </c>
      <c r="AE352" s="42" t="s">
        <v>50</v>
      </c>
      <c r="AF352" s="57" t="s">
        <v>60</v>
      </c>
      <c r="AG352" s="42" t="s">
        <v>49</v>
      </c>
      <c r="AH352" s="57" t="s">
        <v>49</v>
      </c>
      <c r="AI352" s="42" t="s">
        <v>49</v>
      </c>
      <c r="AJ352" s="57" t="s">
        <v>49</v>
      </c>
      <c r="AK352" s="42" t="s">
        <v>49</v>
      </c>
      <c r="AL352" s="57" t="s">
        <v>49</v>
      </c>
      <c r="AM352" s="42" t="s">
        <v>49</v>
      </c>
      <c r="AN352" s="57" t="s">
        <v>49</v>
      </c>
      <c r="AO352" s="42" t="s">
        <v>49</v>
      </c>
      <c r="AP352" s="57" t="s">
        <v>49</v>
      </c>
      <c r="AQ352" s="42" t="s">
        <v>49</v>
      </c>
      <c r="AR352" s="57" t="s">
        <v>49</v>
      </c>
      <c r="AS352" s="42" t="s">
        <v>49</v>
      </c>
      <c r="AT352" s="57" t="s">
        <v>49</v>
      </c>
      <c r="AU352" s="42" t="s">
        <v>49</v>
      </c>
      <c r="AV352" s="57" t="s">
        <v>49</v>
      </c>
      <c r="AW352" s="42" t="s">
        <v>65</v>
      </c>
      <c r="AX352" s="57" t="s">
        <v>60</v>
      </c>
      <c r="AY352" s="42" t="s">
        <v>49</v>
      </c>
      <c r="AZ352" s="57" t="s">
        <v>49</v>
      </c>
      <c r="BA352" s="42" t="s">
        <v>49</v>
      </c>
      <c r="BB352" s="57" t="s">
        <v>49</v>
      </c>
      <c r="BC352" s="42" t="s">
        <v>49</v>
      </c>
      <c r="BD352" s="57" t="s">
        <v>49</v>
      </c>
      <c r="BE352" s="42" t="s">
        <v>49</v>
      </c>
      <c r="BF352" s="57" t="s">
        <v>49</v>
      </c>
      <c r="BG352" s="42" t="s">
        <v>49</v>
      </c>
      <c r="BH352" s="57" t="s">
        <v>49</v>
      </c>
      <c r="BI352" s="58"/>
    </row>
    <row r="353" spans="2:61" ht="33" customHeight="1" x14ac:dyDescent="0.2">
      <c r="B353" s="53" t="s">
        <v>731</v>
      </c>
      <c r="C353" s="54" t="s">
        <v>732</v>
      </c>
      <c r="D353" s="55" t="s">
        <v>48</v>
      </c>
      <c r="E353" s="42" t="s">
        <v>49</v>
      </c>
      <c r="F353" s="56" t="s">
        <v>49</v>
      </c>
      <c r="G353" s="42" t="s">
        <v>49</v>
      </c>
      <c r="H353" s="56" t="s">
        <v>49</v>
      </c>
      <c r="I353" s="42" t="s">
        <v>49</v>
      </c>
      <c r="J353" s="56" t="s">
        <v>49</v>
      </c>
      <c r="K353" s="42" t="s">
        <v>49</v>
      </c>
      <c r="L353" s="56" t="s">
        <v>49</v>
      </c>
      <c r="M353" s="42" t="s">
        <v>49</v>
      </c>
      <c r="N353" s="57" t="s">
        <v>49</v>
      </c>
      <c r="O353" s="42" t="s">
        <v>49</v>
      </c>
      <c r="P353" s="57" t="s">
        <v>49</v>
      </c>
      <c r="Q353" s="42" t="s">
        <v>49</v>
      </c>
      <c r="R353" s="57" t="s">
        <v>49</v>
      </c>
      <c r="S353" s="42" t="s">
        <v>50</v>
      </c>
      <c r="T353" s="57" t="s">
        <v>60</v>
      </c>
      <c r="U353" s="42" t="s">
        <v>55</v>
      </c>
      <c r="V353" s="57" t="s">
        <v>60</v>
      </c>
      <c r="W353" s="42" t="s">
        <v>49</v>
      </c>
      <c r="X353" s="57" t="s">
        <v>49</v>
      </c>
      <c r="Y353" s="42" t="s">
        <v>49</v>
      </c>
      <c r="Z353" s="57" t="s">
        <v>49</v>
      </c>
      <c r="AA353" s="42" t="s">
        <v>49</v>
      </c>
      <c r="AB353" s="57" t="s">
        <v>49</v>
      </c>
      <c r="AC353" s="42" t="s">
        <v>49</v>
      </c>
      <c r="AD353" s="57" t="s">
        <v>49</v>
      </c>
      <c r="AE353" s="42" t="s">
        <v>49</v>
      </c>
      <c r="AF353" s="57" t="s">
        <v>49</v>
      </c>
      <c r="AG353" s="42" t="s">
        <v>49</v>
      </c>
      <c r="AH353" s="57" t="s">
        <v>49</v>
      </c>
      <c r="AI353" s="42" t="s">
        <v>49</v>
      </c>
      <c r="AJ353" s="57" t="s">
        <v>49</v>
      </c>
      <c r="AK353" s="42" t="s">
        <v>49</v>
      </c>
      <c r="AL353" s="57" t="s">
        <v>49</v>
      </c>
      <c r="AM353" s="42" t="s">
        <v>49</v>
      </c>
      <c r="AN353" s="57" t="s">
        <v>49</v>
      </c>
      <c r="AO353" s="42" t="s">
        <v>49</v>
      </c>
      <c r="AP353" s="57" t="s">
        <v>49</v>
      </c>
      <c r="AQ353" s="42" t="s">
        <v>49</v>
      </c>
      <c r="AR353" s="57" t="s">
        <v>49</v>
      </c>
      <c r="AS353" s="42" t="s">
        <v>49</v>
      </c>
      <c r="AT353" s="57" t="s">
        <v>49</v>
      </c>
      <c r="AU353" s="42" t="s">
        <v>57</v>
      </c>
      <c r="AV353" s="57" t="s">
        <v>60</v>
      </c>
      <c r="AW353" s="42" t="s">
        <v>49</v>
      </c>
      <c r="AX353" s="57" t="s">
        <v>49</v>
      </c>
      <c r="AY353" s="42" t="s">
        <v>49</v>
      </c>
      <c r="AZ353" s="57" t="s">
        <v>49</v>
      </c>
      <c r="BA353" s="42" t="s">
        <v>49</v>
      </c>
      <c r="BB353" s="57" t="s">
        <v>49</v>
      </c>
      <c r="BC353" s="42" t="s">
        <v>49</v>
      </c>
      <c r="BD353" s="57" t="s">
        <v>49</v>
      </c>
      <c r="BE353" s="42" t="s">
        <v>49</v>
      </c>
      <c r="BF353" s="57" t="s">
        <v>49</v>
      </c>
      <c r="BG353" s="42" t="s">
        <v>49</v>
      </c>
      <c r="BH353" s="57" t="s">
        <v>49</v>
      </c>
      <c r="BI353" s="58"/>
    </row>
    <row r="354" spans="2:61" ht="33" customHeight="1" x14ac:dyDescent="0.2">
      <c r="B354" s="53" t="s">
        <v>733</v>
      </c>
      <c r="C354" s="54" t="s">
        <v>734</v>
      </c>
      <c r="D354" s="55" t="s">
        <v>48</v>
      </c>
      <c r="E354" s="42" t="s">
        <v>49</v>
      </c>
      <c r="F354" s="56" t="s">
        <v>49</v>
      </c>
      <c r="G354" s="42" t="s">
        <v>49</v>
      </c>
      <c r="H354" s="56" t="s">
        <v>49</v>
      </c>
      <c r="I354" s="42" t="s">
        <v>49</v>
      </c>
      <c r="J354" s="56" t="s">
        <v>49</v>
      </c>
      <c r="K354" s="42" t="s">
        <v>49</v>
      </c>
      <c r="L354" s="56" t="s">
        <v>49</v>
      </c>
      <c r="M354" s="42" t="s">
        <v>49</v>
      </c>
      <c r="N354" s="57" t="s">
        <v>49</v>
      </c>
      <c r="O354" s="42" t="s">
        <v>49</v>
      </c>
      <c r="P354" s="57" t="s">
        <v>49</v>
      </c>
      <c r="Q354" s="42" t="s">
        <v>49</v>
      </c>
      <c r="R354" s="57" t="s">
        <v>49</v>
      </c>
      <c r="S354" s="42" t="s">
        <v>50</v>
      </c>
      <c r="T354" s="57" t="s">
        <v>60</v>
      </c>
      <c r="U354" s="42" t="s">
        <v>49</v>
      </c>
      <c r="V354" s="57" t="s">
        <v>49</v>
      </c>
      <c r="W354" s="42" t="s">
        <v>49</v>
      </c>
      <c r="X354" s="57" t="s">
        <v>49</v>
      </c>
      <c r="Y354" s="42" t="s">
        <v>49</v>
      </c>
      <c r="Z354" s="57" t="s">
        <v>49</v>
      </c>
      <c r="AA354" s="42" t="s">
        <v>49</v>
      </c>
      <c r="AB354" s="57" t="s">
        <v>49</v>
      </c>
      <c r="AC354" s="42" t="s">
        <v>49</v>
      </c>
      <c r="AD354" s="57" t="s">
        <v>49</v>
      </c>
      <c r="AE354" s="42" t="s">
        <v>49</v>
      </c>
      <c r="AF354" s="57" t="s">
        <v>49</v>
      </c>
      <c r="AG354" s="42" t="s">
        <v>49</v>
      </c>
      <c r="AH354" s="57" t="s">
        <v>49</v>
      </c>
      <c r="AI354" s="42" t="s">
        <v>49</v>
      </c>
      <c r="AJ354" s="57" t="s">
        <v>49</v>
      </c>
      <c r="AK354" s="42" t="s">
        <v>49</v>
      </c>
      <c r="AL354" s="57" t="s">
        <v>49</v>
      </c>
      <c r="AM354" s="42" t="s">
        <v>49</v>
      </c>
      <c r="AN354" s="57" t="s">
        <v>49</v>
      </c>
      <c r="AO354" s="42" t="s">
        <v>49</v>
      </c>
      <c r="AP354" s="57" t="s">
        <v>49</v>
      </c>
      <c r="AQ354" s="42" t="s">
        <v>49</v>
      </c>
      <c r="AR354" s="57" t="s">
        <v>49</v>
      </c>
      <c r="AS354" s="42" t="s">
        <v>49</v>
      </c>
      <c r="AT354" s="57" t="s">
        <v>49</v>
      </c>
      <c r="AU354" s="42" t="s">
        <v>55</v>
      </c>
      <c r="AV354" s="57" t="s">
        <v>51</v>
      </c>
      <c r="AW354" s="42" t="s">
        <v>49</v>
      </c>
      <c r="AX354" s="57" t="s">
        <v>49</v>
      </c>
      <c r="AY354" s="42" t="s">
        <v>49</v>
      </c>
      <c r="AZ354" s="57" t="s">
        <v>49</v>
      </c>
      <c r="BA354" s="42" t="s">
        <v>49</v>
      </c>
      <c r="BB354" s="57" t="s">
        <v>49</v>
      </c>
      <c r="BC354" s="42" t="s">
        <v>49</v>
      </c>
      <c r="BD354" s="57" t="s">
        <v>49</v>
      </c>
      <c r="BE354" s="42" t="s">
        <v>49</v>
      </c>
      <c r="BF354" s="57" t="s">
        <v>49</v>
      </c>
      <c r="BG354" s="42" t="s">
        <v>49</v>
      </c>
      <c r="BH354" s="57" t="s">
        <v>49</v>
      </c>
      <c r="BI354" s="58"/>
    </row>
    <row r="355" spans="2:61" ht="33" customHeight="1" x14ac:dyDescent="0.2">
      <c r="B355" s="53" t="s">
        <v>735</v>
      </c>
      <c r="C355" s="54" t="s">
        <v>736</v>
      </c>
      <c r="D355" s="55" t="s">
        <v>48</v>
      </c>
      <c r="E355" s="42" t="s">
        <v>49</v>
      </c>
      <c r="F355" s="56" t="s">
        <v>49</v>
      </c>
      <c r="G355" s="42" t="s">
        <v>49</v>
      </c>
      <c r="H355" s="56" t="s">
        <v>49</v>
      </c>
      <c r="I355" s="42" t="s">
        <v>49</v>
      </c>
      <c r="J355" s="56" t="s">
        <v>49</v>
      </c>
      <c r="K355" s="42" t="s">
        <v>49</v>
      </c>
      <c r="L355" s="56" t="s">
        <v>49</v>
      </c>
      <c r="M355" s="42" t="s">
        <v>49</v>
      </c>
      <c r="N355" s="57" t="s">
        <v>49</v>
      </c>
      <c r="O355" s="42" t="s">
        <v>49</v>
      </c>
      <c r="P355" s="57" t="s">
        <v>49</v>
      </c>
      <c r="Q355" s="42" t="s">
        <v>49</v>
      </c>
      <c r="R355" s="57" t="s">
        <v>49</v>
      </c>
      <c r="S355" s="42" t="s">
        <v>55</v>
      </c>
      <c r="T355" s="57" t="s">
        <v>60</v>
      </c>
      <c r="U355" s="42" t="s">
        <v>49</v>
      </c>
      <c r="V355" s="57" t="s">
        <v>49</v>
      </c>
      <c r="W355" s="42" t="s">
        <v>49</v>
      </c>
      <c r="X355" s="57" t="s">
        <v>49</v>
      </c>
      <c r="Y355" s="42" t="s">
        <v>49</v>
      </c>
      <c r="Z355" s="57" t="s">
        <v>49</v>
      </c>
      <c r="AA355" s="42" t="s">
        <v>49</v>
      </c>
      <c r="AB355" s="57" t="s">
        <v>49</v>
      </c>
      <c r="AC355" s="42" t="s">
        <v>49</v>
      </c>
      <c r="AD355" s="57" t="s">
        <v>49</v>
      </c>
      <c r="AE355" s="42" t="s">
        <v>49</v>
      </c>
      <c r="AF355" s="57" t="s">
        <v>49</v>
      </c>
      <c r="AG355" s="42" t="s">
        <v>49</v>
      </c>
      <c r="AH355" s="57" t="s">
        <v>49</v>
      </c>
      <c r="AI355" s="42" t="s">
        <v>49</v>
      </c>
      <c r="AJ355" s="57" t="s">
        <v>49</v>
      </c>
      <c r="AK355" s="42" t="s">
        <v>49</v>
      </c>
      <c r="AL355" s="57" t="s">
        <v>49</v>
      </c>
      <c r="AM355" s="42" t="s">
        <v>49</v>
      </c>
      <c r="AN355" s="57" t="s">
        <v>49</v>
      </c>
      <c r="AO355" s="42" t="s">
        <v>49</v>
      </c>
      <c r="AP355" s="57" t="s">
        <v>49</v>
      </c>
      <c r="AQ355" s="42" t="s">
        <v>49</v>
      </c>
      <c r="AR355" s="57" t="s">
        <v>49</v>
      </c>
      <c r="AS355" s="42" t="s">
        <v>49</v>
      </c>
      <c r="AT355" s="57" t="s">
        <v>49</v>
      </c>
      <c r="AU355" s="42" t="s">
        <v>50</v>
      </c>
      <c r="AV355" s="57" t="s">
        <v>60</v>
      </c>
      <c r="AW355" s="42" t="s">
        <v>49</v>
      </c>
      <c r="AX355" s="57" t="s">
        <v>49</v>
      </c>
      <c r="AY355" s="42" t="s">
        <v>49</v>
      </c>
      <c r="AZ355" s="57" t="s">
        <v>49</v>
      </c>
      <c r="BA355" s="42" t="s">
        <v>49</v>
      </c>
      <c r="BB355" s="57" t="s">
        <v>49</v>
      </c>
      <c r="BC355" s="42" t="s">
        <v>49</v>
      </c>
      <c r="BD355" s="57" t="s">
        <v>49</v>
      </c>
      <c r="BE355" s="42" t="s">
        <v>49</v>
      </c>
      <c r="BF355" s="57" t="s">
        <v>49</v>
      </c>
      <c r="BG355" s="42" t="s">
        <v>49</v>
      </c>
      <c r="BH355" s="57" t="s">
        <v>49</v>
      </c>
      <c r="BI355" s="58"/>
    </row>
    <row r="356" spans="2:61" ht="33" customHeight="1" x14ac:dyDescent="0.2">
      <c r="B356" s="53" t="s">
        <v>737</v>
      </c>
      <c r="C356" s="54" t="s">
        <v>738</v>
      </c>
      <c r="D356" s="55" t="s">
        <v>48</v>
      </c>
      <c r="E356" s="42" t="s">
        <v>49</v>
      </c>
      <c r="F356" s="56" t="s">
        <v>49</v>
      </c>
      <c r="G356" s="42" t="s">
        <v>49</v>
      </c>
      <c r="H356" s="56" t="s">
        <v>49</v>
      </c>
      <c r="I356" s="42" t="s">
        <v>49</v>
      </c>
      <c r="J356" s="56" t="s">
        <v>49</v>
      </c>
      <c r="K356" s="42" t="s">
        <v>49</v>
      </c>
      <c r="L356" s="56" t="s">
        <v>49</v>
      </c>
      <c r="M356" s="42" t="s">
        <v>49</v>
      </c>
      <c r="N356" s="57" t="s">
        <v>49</v>
      </c>
      <c r="O356" s="42" t="s">
        <v>49</v>
      </c>
      <c r="P356" s="57" t="s">
        <v>49</v>
      </c>
      <c r="Q356" s="42" t="s">
        <v>49</v>
      </c>
      <c r="R356" s="57" t="s">
        <v>49</v>
      </c>
      <c r="S356" s="42" t="s">
        <v>55</v>
      </c>
      <c r="T356" s="57" t="s">
        <v>60</v>
      </c>
      <c r="U356" s="42" t="s">
        <v>49</v>
      </c>
      <c r="V356" s="57" t="s">
        <v>49</v>
      </c>
      <c r="W356" s="42" t="s">
        <v>49</v>
      </c>
      <c r="X356" s="57" t="s">
        <v>49</v>
      </c>
      <c r="Y356" s="42" t="s">
        <v>49</v>
      </c>
      <c r="Z356" s="57" t="s">
        <v>49</v>
      </c>
      <c r="AA356" s="42" t="s">
        <v>49</v>
      </c>
      <c r="AB356" s="57" t="s">
        <v>49</v>
      </c>
      <c r="AC356" s="42" t="s">
        <v>49</v>
      </c>
      <c r="AD356" s="57" t="s">
        <v>49</v>
      </c>
      <c r="AE356" s="42" t="s">
        <v>49</v>
      </c>
      <c r="AF356" s="57" t="s">
        <v>49</v>
      </c>
      <c r="AG356" s="42" t="s">
        <v>49</v>
      </c>
      <c r="AH356" s="57" t="s">
        <v>49</v>
      </c>
      <c r="AI356" s="42" t="s">
        <v>49</v>
      </c>
      <c r="AJ356" s="57" t="s">
        <v>49</v>
      </c>
      <c r="AK356" s="42" t="s">
        <v>49</v>
      </c>
      <c r="AL356" s="57" t="s">
        <v>49</v>
      </c>
      <c r="AM356" s="42" t="s">
        <v>49</v>
      </c>
      <c r="AN356" s="57" t="s">
        <v>49</v>
      </c>
      <c r="AO356" s="42" t="s">
        <v>49</v>
      </c>
      <c r="AP356" s="57" t="s">
        <v>49</v>
      </c>
      <c r="AQ356" s="42" t="s">
        <v>49</v>
      </c>
      <c r="AR356" s="57" t="s">
        <v>49</v>
      </c>
      <c r="AS356" s="42" t="s">
        <v>49</v>
      </c>
      <c r="AT356" s="57" t="s">
        <v>49</v>
      </c>
      <c r="AU356" s="42" t="s">
        <v>50</v>
      </c>
      <c r="AV356" s="57" t="s">
        <v>60</v>
      </c>
      <c r="AW356" s="42" t="s">
        <v>49</v>
      </c>
      <c r="AX356" s="57" t="s">
        <v>49</v>
      </c>
      <c r="AY356" s="42" t="s">
        <v>49</v>
      </c>
      <c r="AZ356" s="57" t="s">
        <v>49</v>
      </c>
      <c r="BA356" s="42" t="s">
        <v>49</v>
      </c>
      <c r="BB356" s="57" t="s">
        <v>49</v>
      </c>
      <c r="BC356" s="42" t="s">
        <v>49</v>
      </c>
      <c r="BD356" s="57" t="s">
        <v>49</v>
      </c>
      <c r="BE356" s="42" t="s">
        <v>49</v>
      </c>
      <c r="BF356" s="57" t="s">
        <v>49</v>
      </c>
      <c r="BG356" s="42" t="s">
        <v>49</v>
      </c>
      <c r="BH356" s="57" t="s">
        <v>49</v>
      </c>
      <c r="BI356" s="58"/>
    </row>
    <row r="357" spans="2:61" ht="33" customHeight="1" x14ac:dyDescent="0.2">
      <c r="B357" s="53" t="s">
        <v>739</v>
      </c>
      <c r="C357" s="54" t="s">
        <v>740</v>
      </c>
      <c r="D357" s="55" t="s">
        <v>48</v>
      </c>
      <c r="E357" s="42" t="s">
        <v>49</v>
      </c>
      <c r="F357" s="56" t="s">
        <v>49</v>
      </c>
      <c r="G357" s="42" t="s">
        <v>49</v>
      </c>
      <c r="H357" s="56" t="s">
        <v>49</v>
      </c>
      <c r="I357" s="42" t="s">
        <v>49</v>
      </c>
      <c r="J357" s="56" t="s">
        <v>49</v>
      </c>
      <c r="K357" s="42" t="s">
        <v>49</v>
      </c>
      <c r="L357" s="56" t="s">
        <v>49</v>
      </c>
      <c r="M357" s="42" t="s">
        <v>49</v>
      </c>
      <c r="N357" s="57" t="s">
        <v>49</v>
      </c>
      <c r="O357" s="42" t="s">
        <v>49</v>
      </c>
      <c r="P357" s="57" t="s">
        <v>49</v>
      </c>
      <c r="Q357" s="42" t="s">
        <v>49</v>
      </c>
      <c r="R357" s="57" t="s">
        <v>49</v>
      </c>
      <c r="S357" s="42" t="s">
        <v>49</v>
      </c>
      <c r="T357" s="57" t="s">
        <v>49</v>
      </c>
      <c r="U357" s="42" t="s">
        <v>49</v>
      </c>
      <c r="V357" s="57" t="s">
        <v>49</v>
      </c>
      <c r="W357" s="42" t="s">
        <v>49</v>
      </c>
      <c r="X357" s="57" t="s">
        <v>49</v>
      </c>
      <c r="Y357" s="42" t="s">
        <v>49</v>
      </c>
      <c r="Z357" s="57" t="s">
        <v>49</v>
      </c>
      <c r="AA357" s="42" t="s">
        <v>49</v>
      </c>
      <c r="AB357" s="57" t="s">
        <v>49</v>
      </c>
      <c r="AC357" s="42" t="s">
        <v>49</v>
      </c>
      <c r="AD357" s="57" t="s">
        <v>49</v>
      </c>
      <c r="AE357" s="42" t="s">
        <v>49</v>
      </c>
      <c r="AF357" s="57" t="s">
        <v>49</v>
      </c>
      <c r="AG357" s="42" t="s">
        <v>49</v>
      </c>
      <c r="AH357" s="57" t="s">
        <v>49</v>
      </c>
      <c r="AI357" s="42" t="s">
        <v>49</v>
      </c>
      <c r="AJ357" s="57" t="s">
        <v>49</v>
      </c>
      <c r="AK357" s="42" t="s">
        <v>57</v>
      </c>
      <c r="AL357" s="57" t="s">
        <v>56</v>
      </c>
      <c r="AM357" s="42" t="s">
        <v>50</v>
      </c>
      <c r="AN357" s="57" t="s">
        <v>56</v>
      </c>
      <c r="AO357" s="42" t="s">
        <v>55</v>
      </c>
      <c r="AP357" s="57" t="s">
        <v>56</v>
      </c>
      <c r="AQ357" s="42" t="s">
        <v>49</v>
      </c>
      <c r="AR357" s="57" t="s">
        <v>49</v>
      </c>
      <c r="AS357" s="42" t="s">
        <v>49</v>
      </c>
      <c r="AT357" s="57" t="s">
        <v>49</v>
      </c>
      <c r="AU357" s="42" t="s">
        <v>49</v>
      </c>
      <c r="AV357" s="57" t="s">
        <v>49</v>
      </c>
      <c r="AW357" s="42" t="s">
        <v>49</v>
      </c>
      <c r="AX357" s="57" t="s">
        <v>49</v>
      </c>
      <c r="AY357" s="42" t="s">
        <v>49</v>
      </c>
      <c r="AZ357" s="57" t="s">
        <v>49</v>
      </c>
      <c r="BA357" s="42" t="s">
        <v>49</v>
      </c>
      <c r="BB357" s="57" t="s">
        <v>49</v>
      </c>
      <c r="BC357" s="42" t="s">
        <v>49</v>
      </c>
      <c r="BD357" s="57" t="s">
        <v>49</v>
      </c>
      <c r="BE357" s="42" t="s">
        <v>49</v>
      </c>
      <c r="BF357" s="57" t="s">
        <v>49</v>
      </c>
      <c r="BG357" s="42" t="s">
        <v>49</v>
      </c>
      <c r="BH357" s="57" t="s">
        <v>49</v>
      </c>
      <c r="BI357" s="58"/>
    </row>
    <row r="358" spans="2:61" ht="33" customHeight="1" x14ac:dyDescent="0.2">
      <c r="B358" s="53" t="s">
        <v>741</v>
      </c>
      <c r="C358" s="54" t="s">
        <v>742</v>
      </c>
      <c r="D358" s="55" t="s">
        <v>48</v>
      </c>
      <c r="E358" s="42" t="s">
        <v>49</v>
      </c>
      <c r="F358" s="56" t="s">
        <v>49</v>
      </c>
      <c r="G358" s="42" t="s">
        <v>49</v>
      </c>
      <c r="H358" s="56" t="s">
        <v>49</v>
      </c>
      <c r="I358" s="42" t="s">
        <v>49</v>
      </c>
      <c r="J358" s="56" t="s">
        <v>49</v>
      </c>
      <c r="K358" s="42" t="s">
        <v>49</v>
      </c>
      <c r="L358" s="56" t="s">
        <v>49</v>
      </c>
      <c r="M358" s="42" t="s">
        <v>49</v>
      </c>
      <c r="N358" s="57" t="s">
        <v>49</v>
      </c>
      <c r="O358" s="42" t="s">
        <v>49</v>
      </c>
      <c r="P358" s="57" t="s">
        <v>49</v>
      </c>
      <c r="Q358" s="42" t="s">
        <v>49</v>
      </c>
      <c r="R358" s="57" t="s">
        <v>49</v>
      </c>
      <c r="S358" s="42" t="s">
        <v>55</v>
      </c>
      <c r="T358" s="57" t="s">
        <v>60</v>
      </c>
      <c r="U358" s="42" t="s">
        <v>49</v>
      </c>
      <c r="V358" s="57" t="s">
        <v>49</v>
      </c>
      <c r="W358" s="42" t="s">
        <v>49</v>
      </c>
      <c r="X358" s="57" t="s">
        <v>49</v>
      </c>
      <c r="Y358" s="42" t="s">
        <v>49</v>
      </c>
      <c r="Z358" s="57" t="s">
        <v>49</v>
      </c>
      <c r="AA358" s="42" t="s">
        <v>49</v>
      </c>
      <c r="AB358" s="57" t="s">
        <v>49</v>
      </c>
      <c r="AC358" s="42" t="s">
        <v>49</v>
      </c>
      <c r="AD358" s="57" t="s">
        <v>49</v>
      </c>
      <c r="AE358" s="42" t="s">
        <v>49</v>
      </c>
      <c r="AF358" s="57" t="s">
        <v>49</v>
      </c>
      <c r="AG358" s="42" t="s">
        <v>49</v>
      </c>
      <c r="AH358" s="57" t="s">
        <v>49</v>
      </c>
      <c r="AI358" s="42" t="s">
        <v>49</v>
      </c>
      <c r="AJ358" s="57" t="s">
        <v>49</v>
      </c>
      <c r="AK358" s="42" t="s">
        <v>49</v>
      </c>
      <c r="AL358" s="57" t="s">
        <v>49</v>
      </c>
      <c r="AM358" s="42" t="s">
        <v>49</v>
      </c>
      <c r="AN358" s="57" t="s">
        <v>49</v>
      </c>
      <c r="AO358" s="42" t="s">
        <v>49</v>
      </c>
      <c r="AP358" s="57" t="s">
        <v>49</v>
      </c>
      <c r="AQ358" s="42" t="s">
        <v>49</v>
      </c>
      <c r="AR358" s="57" t="s">
        <v>49</v>
      </c>
      <c r="AS358" s="42" t="s">
        <v>49</v>
      </c>
      <c r="AT358" s="57" t="s">
        <v>49</v>
      </c>
      <c r="AU358" s="42" t="s">
        <v>50</v>
      </c>
      <c r="AV358" s="57" t="s">
        <v>60</v>
      </c>
      <c r="AW358" s="42" t="s">
        <v>49</v>
      </c>
      <c r="AX358" s="57" t="s">
        <v>49</v>
      </c>
      <c r="AY358" s="42" t="s">
        <v>49</v>
      </c>
      <c r="AZ358" s="57" t="s">
        <v>49</v>
      </c>
      <c r="BA358" s="42" t="s">
        <v>49</v>
      </c>
      <c r="BB358" s="57" t="s">
        <v>49</v>
      </c>
      <c r="BC358" s="42" t="s">
        <v>49</v>
      </c>
      <c r="BD358" s="57" t="s">
        <v>49</v>
      </c>
      <c r="BE358" s="42" t="s">
        <v>49</v>
      </c>
      <c r="BF358" s="57" t="s">
        <v>49</v>
      </c>
      <c r="BG358" s="42" t="s">
        <v>49</v>
      </c>
      <c r="BH358" s="57" t="s">
        <v>49</v>
      </c>
      <c r="BI358" s="58"/>
    </row>
    <row r="359" spans="2:61" ht="33" customHeight="1" x14ac:dyDescent="0.2">
      <c r="B359" s="53" t="s">
        <v>743</v>
      </c>
      <c r="C359" s="54" t="s">
        <v>744</v>
      </c>
      <c r="D359" s="55" t="s">
        <v>48</v>
      </c>
      <c r="E359" s="42" t="s">
        <v>49</v>
      </c>
      <c r="F359" s="56" t="s">
        <v>49</v>
      </c>
      <c r="G359" s="42" t="s">
        <v>49</v>
      </c>
      <c r="H359" s="56" t="s">
        <v>49</v>
      </c>
      <c r="I359" s="42" t="s">
        <v>49</v>
      </c>
      <c r="J359" s="56" t="s">
        <v>49</v>
      </c>
      <c r="K359" s="42" t="s">
        <v>49</v>
      </c>
      <c r="L359" s="56" t="s">
        <v>49</v>
      </c>
      <c r="M359" s="42" t="s">
        <v>50</v>
      </c>
      <c r="N359" s="57" t="s">
        <v>60</v>
      </c>
      <c r="O359" s="42" t="s">
        <v>49</v>
      </c>
      <c r="P359" s="57" t="s">
        <v>49</v>
      </c>
      <c r="Q359" s="42" t="s">
        <v>49</v>
      </c>
      <c r="R359" s="57" t="s">
        <v>49</v>
      </c>
      <c r="S359" s="42" t="s">
        <v>49</v>
      </c>
      <c r="T359" s="57" t="s">
        <v>49</v>
      </c>
      <c r="U359" s="42" t="s">
        <v>49</v>
      </c>
      <c r="V359" s="57" t="s">
        <v>49</v>
      </c>
      <c r="W359" s="42" t="s">
        <v>49</v>
      </c>
      <c r="X359" s="57" t="s">
        <v>49</v>
      </c>
      <c r="Y359" s="42" t="s">
        <v>49</v>
      </c>
      <c r="Z359" s="57" t="s">
        <v>49</v>
      </c>
      <c r="AA359" s="42" t="s">
        <v>49</v>
      </c>
      <c r="AB359" s="57" t="s">
        <v>49</v>
      </c>
      <c r="AC359" s="42" t="s">
        <v>49</v>
      </c>
      <c r="AD359" s="57" t="s">
        <v>49</v>
      </c>
      <c r="AE359" s="42" t="s">
        <v>49</v>
      </c>
      <c r="AF359" s="57" t="s">
        <v>49</v>
      </c>
      <c r="AG359" s="42" t="s">
        <v>49</v>
      </c>
      <c r="AH359" s="57" t="s">
        <v>49</v>
      </c>
      <c r="AI359" s="42" t="s">
        <v>49</v>
      </c>
      <c r="AJ359" s="57" t="s">
        <v>49</v>
      </c>
      <c r="AK359" s="42" t="s">
        <v>49</v>
      </c>
      <c r="AL359" s="57" t="s">
        <v>49</v>
      </c>
      <c r="AM359" s="42" t="s">
        <v>49</v>
      </c>
      <c r="AN359" s="57" t="s">
        <v>49</v>
      </c>
      <c r="AO359" s="42" t="s">
        <v>49</v>
      </c>
      <c r="AP359" s="57" t="s">
        <v>49</v>
      </c>
      <c r="AQ359" s="42" t="s">
        <v>49</v>
      </c>
      <c r="AR359" s="57" t="s">
        <v>49</v>
      </c>
      <c r="AS359" s="42" t="s">
        <v>49</v>
      </c>
      <c r="AT359" s="57" t="s">
        <v>49</v>
      </c>
      <c r="AU359" s="42" t="s">
        <v>49</v>
      </c>
      <c r="AV359" s="57" t="s">
        <v>49</v>
      </c>
      <c r="AW359" s="42" t="s">
        <v>49</v>
      </c>
      <c r="AX359" s="57" t="s">
        <v>49</v>
      </c>
      <c r="AY359" s="42" t="s">
        <v>55</v>
      </c>
      <c r="AZ359" s="57" t="s">
        <v>60</v>
      </c>
      <c r="BA359" s="42" t="s">
        <v>49</v>
      </c>
      <c r="BB359" s="57" t="s">
        <v>49</v>
      </c>
      <c r="BC359" s="42" t="s">
        <v>49</v>
      </c>
      <c r="BD359" s="57" t="s">
        <v>49</v>
      </c>
      <c r="BE359" s="42" t="s">
        <v>49</v>
      </c>
      <c r="BF359" s="57" t="s">
        <v>49</v>
      </c>
      <c r="BG359" s="42" t="s">
        <v>49</v>
      </c>
      <c r="BH359" s="57" t="s">
        <v>49</v>
      </c>
      <c r="BI359" s="58"/>
    </row>
    <row r="360" spans="2:61" ht="33" customHeight="1" x14ac:dyDescent="0.2">
      <c r="B360" s="53" t="s">
        <v>745</v>
      </c>
      <c r="C360" s="54" t="s">
        <v>746</v>
      </c>
      <c r="D360" s="55" t="s">
        <v>54</v>
      </c>
      <c r="E360" s="42" t="s">
        <v>50</v>
      </c>
      <c r="F360" s="56" t="s">
        <v>51</v>
      </c>
      <c r="G360" s="42" t="s">
        <v>49</v>
      </c>
      <c r="H360" s="56" t="s">
        <v>49</v>
      </c>
      <c r="I360" s="42" t="s">
        <v>49</v>
      </c>
      <c r="J360" s="56" t="s">
        <v>49</v>
      </c>
      <c r="K360" s="42" t="s">
        <v>49</v>
      </c>
      <c r="L360" s="56" t="s">
        <v>49</v>
      </c>
      <c r="M360" s="42" t="s">
        <v>57</v>
      </c>
      <c r="N360" s="57" t="s">
        <v>60</v>
      </c>
      <c r="O360" s="42" t="s">
        <v>49</v>
      </c>
      <c r="P360" s="57" t="s">
        <v>49</v>
      </c>
      <c r="Q360" s="42" t="s">
        <v>49</v>
      </c>
      <c r="R360" s="57" t="s">
        <v>49</v>
      </c>
      <c r="S360" s="42" t="s">
        <v>49</v>
      </c>
      <c r="T360" s="57" t="s">
        <v>49</v>
      </c>
      <c r="U360" s="42" t="s">
        <v>49</v>
      </c>
      <c r="V360" s="57" t="s">
        <v>49</v>
      </c>
      <c r="W360" s="42" t="s">
        <v>49</v>
      </c>
      <c r="X360" s="57" t="s">
        <v>49</v>
      </c>
      <c r="Y360" s="42" t="s">
        <v>49</v>
      </c>
      <c r="Z360" s="57" t="s">
        <v>49</v>
      </c>
      <c r="AA360" s="42" t="s">
        <v>49</v>
      </c>
      <c r="AB360" s="57" t="s">
        <v>49</v>
      </c>
      <c r="AC360" s="42" t="s">
        <v>55</v>
      </c>
      <c r="AD360" s="57" t="s">
        <v>60</v>
      </c>
      <c r="AE360" s="42" t="s">
        <v>49</v>
      </c>
      <c r="AF360" s="57" t="s">
        <v>49</v>
      </c>
      <c r="AG360" s="42" t="s">
        <v>49</v>
      </c>
      <c r="AH360" s="57" t="s">
        <v>49</v>
      </c>
      <c r="AI360" s="42" t="s">
        <v>49</v>
      </c>
      <c r="AJ360" s="57" t="s">
        <v>49</v>
      </c>
      <c r="AK360" s="42" t="s">
        <v>49</v>
      </c>
      <c r="AL360" s="57" t="s">
        <v>49</v>
      </c>
      <c r="AM360" s="42" t="s">
        <v>49</v>
      </c>
      <c r="AN360" s="57" t="s">
        <v>49</v>
      </c>
      <c r="AO360" s="42" t="s">
        <v>49</v>
      </c>
      <c r="AP360" s="57" t="s">
        <v>49</v>
      </c>
      <c r="AQ360" s="42" t="s">
        <v>49</v>
      </c>
      <c r="AR360" s="57" t="s">
        <v>49</v>
      </c>
      <c r="AS360" s="42" t="s">
        <v>49</v>
      </c>
      <c r="AT360" s="57" t="s">
        <v>49</v>
      </c>
      <c r="AU360" s="42" t="s">
        <v>49</v>
      </c>
      <c r="AV360" s="57" t="s">
        <v>49</v>
      </c>
      <c r="AW360" s="42" t="s">
        <v>49</v>
      </c>
      <c r="AX360" s="57" t="s">
        <v>49</v>
      </c>
      <c r="AY360" s="42" t="s">
        <v>49</v>
      </c>
      <c r="AZ360" s="57" t="s">
        <v>49</v>
      </c>
      <c r="BA360" s="42" t="s">
        <v>49</v>
      </c>
      <c r="BB360" s="57" t="s">
        <v>49</v>
      </c>
      <c r="BC360" s="42" t="s">
        <v>49</v>
      </c>
      <c r="BD360" s="57" t="s">
        <v>49</v>
      </c>
      <c r="BE360" s="42" t="s">
        <v>49</v>
      </c>
      <c r="BF360" s="57" t="s">
        <v>49</v>
      </c>
      <c r="BG360" s="42" t="s">
        <v>49</v>
      </c>
      <c r="BH360" s="57" t="s">
        <v>49</v>
      </c>
      <c r="BI360" s="58"/>
    </row>
    <row r="361" spans="2:61" ht="33" customHeight="1" x14ac:dyDescent="0.2">
      <c r="B361" s="53" t="s">
        <v>747</v>
      </c>
      <c r="C361" s="54" t="s">
        <v>748</v>
      </c>
      <c r="D361" s="55" t="s">
        <v>48</v>
      </c>
      <c r="E361" s="42" t="s">
        <v>49</v>
      </c>
      <c r="F361" s="56" t="s">
        <v>49</v>
      </c>
      <c r="G361" s="42" t="s">
        <v>49</v>
      </c>
      <c r="H361" s="56" t="s">
        <v>49</v>
      </c>
      <c r="I361" s="42" t="s">
        <v>49</v>
      </c>
      <c r="J361" s="56" t="s">
        <v>49</v>
      </c>
      <c r="K361" s="42" t="s">
        <v>49</v>
      </c>
      <c r="L361" s="56" t="s">
        <v>49</v>
      </c>
      <c r="M361" s="42" t="s">
        <v>49</v>
      </c>
      <c r="N361" s="57" t="s">
        <v>49</v>
      </c>
      <c r="O361" s="42" t="s">
        <v>49</v>
      </c>
      <c r="P361" s="57" t="s">
        <v>49</v>
      </c>
      <c r="Q361" s="42" t="s">
        <v>49</v>
      </c>
      <c r="R361" s="57" t="s">
        <v>49</v>
      </c>
      <c r="S361" s="42" t="s">
        <v>49</v>
      </c>
      <c r="T361" s="57" t="s">
        <v>49</v>
      </c>
      <c r="U361" s="42" t="s">
        <v>49</v>
      </c>
      <c r="V361" s="57" t="s">
        <v>49</v>
      </c>
      <c r="W361" s="42" t="s">
        <v>49</v>
      </c>
      <c r="X361" s="57" t="s">
        <v>49</v>
      </c>
      <c r="Y361" s="42" t="s">
        <v>49</v>
      </c>
      <c r="Z361" s="57" t="s">
        <v>49</v>
      </c>
      <c r="AA361" s="42" t="s">
        <v>49</v>
      </c>
      <c r="AB361" s="57" t="s">
        <v>49</v>
      </c>
      <c r="AC361" s="42" t="s">
        <v>49</v>
      </c>
      <c r="AD361" s="57" t="s">
        <v>49</v>
      </c>
      <c r="AE361" s="42" t="s">
        <v>49</v>
      </c>
      <c r="AF361" s="57" t="s">
        <v>49</v>
      </c>
      <c r="AG361" s="42" t="s">
        <v>49</v>
      </c>
      <c r="AH361" s="57" t="s">
        <v>49</v>
      </c>
      <c r="AI361" s="42" t="s">
        <v>49</v>
      </c>
      <c r="AJ361" s="57" t="s">
        <v>49</v>
      </c>
      <c r="AK361" s="42" t="s">
        <v>49</v>
      </c>
      <c r="AL361" s="57" t="s">
        <v>49</v>
      </c>
      <c r="AM361" s="42" t="s">
        <v>50</v>
      </c>
      <c r="AN361" s="57" t="s">
        <v>60</v>
      </c>
      <c r="AO361" s="42" t="s">
        <v>49</v>
      </c>
      <c r="AP361" s="57" t="s">
        <v>49</v>
      </c>
      <c r="AQ361" s="42" t="s">
        <v>49</v>
      </c>
      <c r="AR361" s="57" t="s">
        <v>49</v>
      </c>
      <c r="AS361" s="42" t="s">
        <v>49</v>
      </c>
      <c r="AT361" s="57" t="s">
        <v>49</v>
      </c>
      <c r="AU361" s="42" t="s">
        <v>49</v>
      </c>
      <c r="AV361" s="57" t="s">
        <v>49</v>
      </c>
      <c r="AW361" s="42" t="s">
        <v>49</v>
      </c>
      <c r="AX361" s="57" t="s">
        <v>49</v>
      </c>
      <c r="AY361" s="42" t="s">
        <v>49</v>
      </c>
      <c r="AZ361" s="57" t="s">
        <v>49</v>
      </c>
      <c r="BA361" s="42" t="s">
        <v>49</v>
      </c>
      <c r="BB361" s="57" t="s">
        <v>49</v>
      </c>
      <c r="BC361" s="42" t="s">
        <v>49</v>
      </c>
      <c r="BD361" s="57" t="s">
        <v>49</v>
      </c>
      <c r="BE361" s="42" t="s">
        <v>49</v>
      </c>
      <c r="BF361" s="57" t="s">
        <v>49</v>
      </c>
      <c r="BG361" s="42" t="s">
        <v>49</v>
      </c>
      <c r="BH361" s="57" t="s">
        <v>49</v>
      </c>
      <c r="BI361" s="58"/>
    </row>
    <row r="362" spans="2:61" ht="33" customHeight="1" x14ac:dyDescent="0.2">
      <c r="B362" s="53" t="s">
        <v>749</v>
      </c>
      <c r="C362" s="54" t="s">
        <v>750</v>
      </c>
      <c r="D362" s="55" t="s">
        <v>48</v>
      </c>
      <c r="E362" s="42" t="s">
        <v>49</v>
      </c>
      <c r="F362" s="56" t="s">
        <v>49</v>
      </c>
      <c r="G362" s="42" t="s">
        <v>49</v>
      </c>
      <c r="H362" s="56" t="s">
        <v>49</v>
      </c>
      <c r="I362" s="42" t="s">
        <v>49</v>
      </c>
      <c r="J362" s="56" t="s">
        <v>49</v>
      </c>
      <c r="K362" s="42" t="s">
        <v>49</v>
      </c>
      <c r="L362" s="56" t="s">
        <v>49</v>
      </c>
      <c r="M362" s="42" t="s">
        <v>49</v>
      </c>
      <c r="N362" s="57" t="s">
        <v>49</v>
      </c>
      <c r="O362" s="42" t="s">
        <v>49</v>
      </c>
      <c r="P362" s="57" t="s">
        <v>49</v>
      </c>
      <c r="Q362" s="42" t="s">
        <v>49</v>
      </c>
      <c r="R362" s="57" t="s">
        <v>49</v>
      </c>
      <c r="S362" s="42" t="s">
        <v>49</v>
      </c>
      <c r="T362" s="57" t="s">
        <v>49</v>
      </c>
      <c r="U362" s="42" t="s">
        <v>49</v>
      </c>
      <c r="V362" s="57" t="s">
        <v>49</v>
      </c>
      <c r="W362" s="42" t="s">
        <v>49</v>
      </c>
      <c r="X362" s="57" t="s">
        <v>49</v>
      </c>
      <c r="Y362" s="42" t="s">
        <v>50</v>
      </c>
      <c r="Z362" s="57" t="s">
        <v>60</v>
      </c>
      <c r="AA362" s="42" t="s">
        <v>49</v>
      </c>
      <c r="AB362" s="57" t="s">
        <v>49</v>
      </c>
      <c r="AC362" s="42" t="s">
        <v>49</v>
      </c>
      <c r="AD362" s="57" t="s">
        <v>49</v>
      </c>
      <c r="AE362" s="42" t="s">
        <v>49</v>
      </c>
      <c r="AF362" s="57" t="s">
        <v>49</v>
      </c>
      <c r="AG362" s="42" t="s">
        <v>49</v>
      </c>
      <c r="AH362" s="57" t="s">
        <v>49</v>
      </c>
      <c r="AI362" s="42" t="s">
        <v>49</v>
      </c>
      <c r="AJ362" s="57" t="s">
        <v>49</v>
      </c>
      <c r="AK362" s="42" t="s">
        <v>49</v>
      </c>
      <c r="AL362" s="57" t="s">
        <v>49</v>
      </c>
      <c r="AM362" s="42" t="s">
        <v>49</v>
      </c>
      <c r="AN362" s="57" t="s">
        <v>49</v>
      </c>
      <c r="AO362" s="42" t="s">
        <v>49</v>
      </c>
      <c r="AP362" s="57" t="s">
        <v>49</v>
      </c>
      <c r="AQ362" s="42" t="s">
        <v>55</v>
      </c>
      <c r="AR362" s="57" t="s">
        <v>60</v>
      </c>
      <c r="AS362" s="42" t="s">
        <v>49</v>
      </c>
      <c r="AT362" s="57" t="s">
        <v>49</v>
      </c>
      <c r="AU362" s="42" t="s">
        <v>49</v>
      </c>
      <c r="AV362" s="57" t="s">
        <v>49</v>
      </c>
      <c r="AW362" s="42" t="s">
        <v>49</v>
      </c>
      <c r="AX362" s="57" t="s">
        <v>49</v>
      </c>
      <c r="AY362" s="42" t="s">
        <v>49</v>
      </c>
      <c r="AZ362" s="57" t="s">
        <v>49</v>
      </c>
      <c r="BA362" s="42" t="s">
        <v>49</v>
      </c>
      <c r="BB362" s="57" t="s">
        <v>49</v>
      </c>
      <c r="BC362" s="42" t="s">
        <v>49</v>
      </c>
      <c r="BD362" s="57" t="s">
        <v>49</v>
      </c>
      <c r="BE362" s="42" t="s">
        <v>49</v>
      </c>
      <c r="BF362" s="57" t="s">
        <v>49</v>
      </c>
      <c r="BG362" s="42" t="s">
        <v>49</v>
      </c>
      <c r="BH362" s="57" t="s">
        <v>49</v>
      </c>
      <c r="BI362" s="58"/>
    </row>
    <row r="363" spans="2:61" ht="33" customHeight="1" x14ac:dyDescent="0.2">
      <c r="B363" s="53" t="s">
        <v>751</v>
      </c>
      <c r="C363" s="54" t="s">
        <v>752</v>
      </c>
      <c r="D363" s="55" t="s">
        <v>48</v>
      </c>
      <c r="E363" s="42" t="s">
        <v>49</v>
      </c>
      <c r="F363" s="56" t="s">
        <v>49</v>
      </c>
      <c r="G363" s="42" t="s">
        <v>50</v>
      </c>
      <c r="H363" s="56" t="s">
        <v>60</v>
      </c>
      <c r="I363" s="42" t="s">
        <v>49</v>
      </c>
      <c r="J363" s="56" t="s">
        <v>49</v>
      </c>
      <c r="K363" s="42" t="s">
        <v>49</v>
      </c>
      <c r="L363" s="56" t="s">
        <v>49</v>
      </c>
      <c r="M363" s="42" t="s">
        <v>49</v>
      </c>
      <c r="N363" s="57" t="s">
        <v>49</v>
      </c>
      <c r="O363" s="42" t="s">
        <v>49</v>
      </c>
      <c r="P363" s="57" t="s">
        <v>49</v>
      </c>
      <c r="Q363" s="42" t="s">
        <v>49</v>
      </c>
      <c r="R363" s="57" t="s">
        <v>49</v>
      </c>
      <c r="S363" s="42" t="s">
        <v>49</v>
      </c>
      <c r="T363" s="57" t="s">
        <v>49</v>
      </c>
      <c r="U363" s="42" t="s">
        <v>49</v>
      </c>
      <c r="V363" s="57" t="s">
        <v>49</v>
      </c>
      <c r="W363" s="42" t="s">
        <v>49</v>
      </c>
      <c r="X363" s="57" t="s">
        <v>49</v>
      </c>
      <c r="Y363" s="42" t="s">
        <v>49</v>
      </c>
      <c r="Z363" s="57" t="s">
        <v>49</v>
      </c>
      <c r="AA363" s="42" t="s">
        <v>49</v>
      </c>
      <c r="AB363" s="57" t="s">
        <v>49</v>
      </c>
      <c r="AC363" s="42" t="s">
        <v>49</v>
      </c>
      <c r="AD363" s="57" t="s">
        <v>49</v>
      </c>
      <c r="AE363" s="42" t="s">
        <v>49</v>
      </c>
      <c r="AF363" s="57" t="s">
        <v>49</v>
      </c>
      <c r="AG363" s="42" t="s">
        <v>49</v>
      </c>
      <c r="AH363" s="57" t="s">
        <v>49</v>
      </c>
      <c r="AI363" s="42" t="s">
        <v>49</v>
      </c>
      <c r="AJ363" s="57" t="s">
        <v>49</v>
      </c>
      <c r="AK363" s="42" t="s">
        <v>49</v>
      </c>
      <c r="AL363" s="57" t="s">
        <v>49</v>
      </c>
      <c r="AM363" s="42" t="s">
        <v>49</v>
      </c>
      <c r="AN363" s="57" t="s">
        <v>49</v>
      </c>
      <c r="AO363" s="42" t="s">
        <v>49</v>
      </c>
      <c r="AP363" s="57" t="s">
        <v>49</v>
      </c>
      <c r="AQ363" s="42" t="s">
        <v>49</v>
      </c>
      <c r="AR363" s="57" t="s">
        <v>49</v>
      </c>
      <c r="AS363" s="42" t="s">
        <v>49</v>
      </c>
      <c r="AT363" s="57" t="s">
        <v>49</v>
      </c>
      <c r="AU363" s="42" t="s">
        <v>49</v>
      </c>
      <c r="AV363" s="57" t="s">
        <v>49</v>
      </c>
      <c r="AW363" s="42" t="s">
        <v>49</v>
      </c>
      <c r="AX363" s="57" t="s">
        <v>49</v>
      </c>
      <c r="AY363" s="42" t="s">
        <v>49</v>
      </c>
      <c r="AZ363" s="57" t="s">
        <v>49</v>
      </c>
      <c r="BA363" s="42" t="s">
        <v>49</v>
      </c>
      <c r="BB363" s="57" t="s">
        <v>49</v>
      </c>
      <c r="BC363" s="42" t="s">
        <v>49</v>
      </c>
      <c r="BD363" s="57" t="s">
        <v>49</v>
      </c>
      <c r="BE363" s="42" t="s">
        <v>49</v>
      </c>
      <c r="BF363" s="57" t="s">
        <v>49</v>
      </c>
      <c r="BG363" s="42" t="s">
        <v>49</v>
      </c>
      <c r="BH363" s="57" t="s">
        <v>49</v>
      </c>
      <c r="BI363" s="58"/>
    </row>
    <row r="364" spans="2:61" ht="33" customHeight="1" x14ac:dyDescent="0.2">
      <c r="B364" s="53" t="s">
        <v>753</v>
      </c>
      <c r="C364" s="54" t="s">
        <v>754</v>
      </c>
      <c r="D364" s="55" t="s">
        <v>48</v>
      </c>
      <c r="E364" s="42" t="s">
        <v>49</v>
      </c>
      <c r="F364" s="56" t="s">
        <v>49</v>
      </c>
      <c r="G364" s="42" t="s">
        <v>49</v>
      </c>
      <c r="H364" s="56" t="s">
        <v>49</v>
      </c>
      <c r="I364" s="42" t="s">
        <v>49</v>
      </c>
      <c r="J364" s="56" t="s">
        <v>49</v>
      </c>
      <c r="K364" s="42" t="s">
        <v>49</v>
      </c>
      <c r="L364" s="56" t="s">
        <v>49</v>
      </c>
      <c r="M364" s="42" t="s">
        <v>49</v>
      </c>
      <c r="N364" s="57" t="s">
        <v>49</v>
      </c>
      <c r="O364" s="42" t="s">
        <v>49</v>
      </c>
      <c r="P364" s="57" t="s">
        <v>49</v>
      </c>
      <c r="Q364" s="42" t="s">
        <v>49</v>
      </c>
      <c r="R364" s="57" t="s">
        <v>49</v>
      </c>
      <c r="S364" s="42" t="s">
        <v>55</v>
      </c>
      <c r="T364" s="57" t="s">
        <v>60</v>
      </c>
      <c r="U364" s="42" t="s">
        <v>49</v>
      </c>
      <c r="V364" s="57" t="s">
        <v>49</v>
      </c>
      <c r="W364" s="42" t="s">
        <v>49</v>
      </c>
      <c r="X364" s="57" t="s">
        <v>49</v>
      </c>
      <c r="Y364" s="42" t="s">
        <v>49</v>
      </c>
      <c r="Z364" s="57" t="s">
        <v>49</v>
      </c>
      <c r="AA364" s="42" t="s">
        <v>49</v>
      </c>
      <c r="AB364" s="57" t="s">
        <v>49</v>
      </c>
      <c r="AC364" s="42" t="s">
        <v>49</v>
      </c>
      <c r="AD364" s="57" t="s">
        <v>49</v>
      </c>
      <c r="AE364" s="42" t="s">
        <v>49</v>
      </c>
      <c r="AF364" s="57" t="s">
        <v>49</v>
      </c>
      <c r="AG364" s="42" t="s">
        <v>49</v>
      </c>
      <c r="AH364" s="57" t="s">
        <v>49</v>
      </c>
      <c r="AI364" s="42" t="s">
        <v>49</v>
      </c>
      <c r="AJ364" s="57" t="s">
        <v>49</v>
      </c>
      <c r="AK364" s="42" t="s">
        <v>49</v>
      </c>
      <c r="AL364" s="57" t="s">
        <v>49</v>
      </c>
      <c r="AM364" s="42" t="s">
        <v>49</v>
      </c>
      <c r="AN364" s="57" t="s">
        <v>49</v>
      </c>
      <c r="AO364" s="42" t="s">
        <v>49</v>
      </c>
      <c r="AP364" s="57" t="s">
        <v>49</v>
      </c>
      <c r="AQ364" s="42" t="s">
        <v>57</v>
      </c>
      <c r="AR364" s="57" t="s">
        <v>51</v>
      </c>
      <c r="AS364" s="42" t="s">
        <v>49</v>
      </c>
      <c r="AT364" s="57" t="s">
        <v>49</v>
      </c>
      <c r="AU364" s="42" t="s">
        <v>50</v>
      </c>
      <c r="AV364" s="57" t="s">
        <v>60</v>
      </c>
      <c r="AW364" s="42" t="s">
        <v>49</v>
      </c>
      <c r="AX364" s="57" t="s">
        <v>49</v>
      </c>
      <c r="AY364" s="42" t="s">
        <v>49</v>
      </c>
      <c r="AZ364" s="57" t="s">
        <v>49</v>
      </c>
      <c r="BA364" s="42" t="s">
        <v>49</v>
      </c>
      <c r="BB364" s="57" t="s">
        <v>49</v>
      </c>
      <c r="BC364" s="42" t="s">
        <v>49</v>
      </c>
      <c r="BD364" s="57" t="s">
        <v>49</v>
      </c>
      <c r="BE364" s="42" t="s">
        <v>49</v>
      </c>
      <c r="BF364" s="57" t="s">
        <v>49</v>
      </c>
      <c r="BG364" s="42" t="s">
        <v>49</v>
      </c>
      <c r="BH364" s="57" t="s">
        <v>49</v>
      </c>
      <c r="BI364" s="58"/>
    </row>
    <row r="365" spans="2:61" ht="33" customHeight="1" x14ac:dyDescent="0.2">
      <c r="B365" s="53" t="s">
        <v>755</v>
      </c>
      <c r="C365" s="54" t="s">
        <v>756</v>
      </c>
      <c r="D365" s="55" t="s">
        <v>48</v>
      </c>
      <c r="E365" s="42" t="s">
        <v>49</v>
      </c>
      <c r="F365" s="56" t="s">
        <v>49</v>
      </c>
      <c r="G365" s="42" t="s">
        <v>49</v>
      </c>
      <c r="H365" s="56" t="s">
        <v>49</v>
      </c>
      <c r="I365" s="42" t="s">
        <v>49</v>
      </c>
      <c r="J365" s="56" t="s">
        <v>49</v>
      </c>
      <c r="K365" s="42" t="s">
        <v>49</v>
      </c>
      <c r="L365" s="56" t="s">
        <v>49</v>
      </c>
      <c r="M365" s="42" t="s">
        <v>49</v>
      </c>
      <c r="N365" s="57" t="s">
        <v>49</v>
      </c>
      <c r="O365" s="42" t="s">
        <v>49</v>
      </c>
      <c r="P365" s="57" t="s">
        <v>49</v>
      </c>
      <c r="Q365" s="42" t="s">
        <v>49</v>
      </c>
      <c r="R365" s="57" t="s">
        <v>49</v>
      </c>
      <c r="S365" s="42" t="s">
        <v>55</v>
      </c>
      <c r="T365" s="57" t="s">
        <v>60</v>
      </c>
      <c r="U365" s="42" t="s">
        <v>49</v>
      </c>
      <c r="V365" s="57" t="s">
        <v>49</v>
      </c>
      <c r="W365" s="42" t="s">
        <v>49</v>
      </c>
      <c r="X365" s="57" t="s">
        <v>49</v>
      </c>
      <c r="Y365" s="42" t="s">
        <v>49</v>
      </c>
      <c r="Z365" s="57" t="s">
        <v>49</v>
      </c>
      <c r="AA365" s="42" t="s">
        <v>49</v>
      </c>
      <c r="AB365" s="57" t="s">
        <v>49</v>
      </c>
      <c r="AC365" s="42" t="s">
        <v>49</v>
      </c>
      <c r="AD365" s="57" t="s">
        <v>49</v>
      </c>
      <c r="AE365" s="42" t="s">
        <v>49</v>
      </c>
      <c r="AF365" s="57" t="s">
        <v>49</v>
      </c>
      <c r="AG365" s="42" t="s">
        <v>49</v>
      </c>
      <c r="AH365" s="57" t="s">
        <v>49</v>
      </c>
      <c r="AI365" s="42" t="s">
        <v>49</v>
      </c>
      <c r="AJ365" s="57" t="s">
        <v>49</v>
      </c>
      <c r="AK365" s="42" t="s">
        <v>49</v>
      </c>
      <c r="AL365" s="57" t="s">
        <v>49</v>
      </c>
      <c r="AM365" s="42" t="s">
        <v>49</v>
      </c>
      <c r="AN365" s="57" t="s">
        <v>49</v>
      </c>
      <c r="AO365" s="42" t="s">
        <v>49</v>
      </c>
      <c r="AP365" s="57" t="s">
        <v>49</v>
      </c>
      <c r="AQ365" s="42" t="s">
        <v>49</v>
      </c>
      <c r="AR365" s="57" t="s">
        <v>49</v>
      </c>
      <c r="AS365" s="42" t="s">
        <v>49</v>
      </c>
      <c r="AT365" s="57" t="s">
        <v>49</v>
      </c>
      <c r="AU365" s="42" t="s">
        <v>50</v>
      </c>
      <c r="AV365" s="57" t="s">
        <v>60</v>
      </c>
      <c r="AW365" s="42" t="s">
        <v>49</v>
      </c>
      <c r="AX365" s="57" t="s">
        <v>49</v>
      </c>
      <c r="AY365" s="42" t="s">
        <v>49</v>
      </c>
      <c r="AZ365" s="57" t="s">
        <v>49</v>
      </c>
      <c r="BA365" s="42" t="s">
        <v>49</v>
      </c>
      <c r="BB365" s="57" t="s">
        <v>49</v>
      </c>
      <c r="BC365" s="42" t="s">
        <v>49</v>
      </c>
      <c r="BD365" s="57" t="s">
        <v>49</v>
      </c>
      <c r="BE365" s="42" t="s">
        <v>49</v>
      </c>
      <c r="BF365" s="57" t="s">
        <v>49</v>
      </c>
      <c r="BG365" s="42" t="s">
        <v>49</v>
      </c>
      <c r="BH365" s="57" t="s">
        <v>49</v>
      </c>
      <c r="BI365" s="58"/>
    </row>
    <row r="366" spans="2:61" ht="33" customHeight="1" x14ac:dyDescent="0.2">
      <c r="B366" s="53" t="s">
        <v>757</v>
      </c>
      <c r="C366" s="54" t="s">
        <v>758</v>
      </c>
      <c r="D366" s="55" t="s">
        <v>48</v>
      </c>
      <c r="E366" s="42" t="s">
        <v>49</v>
      </c>
      <c r="F366" s="56" t="s">
        <v>49</v>
      </c>
      <c r="G366" s="42" t="s">
        <v>49</v>
      </c>
      <c r="H366" s="56" t="s">
        <v>49</v>
      </c>
      <c r="I366" s="42" t="s">
        <v>49</v>
      </c>
      <c r="J366" s="56" t="s">
        <v>49</v>
      </c>
      <c r="K366" s="42" t="s">
        <v>49</v>
      </c>
      <c r="L366" s="56" t="s">
        <v>49</v>
      </c>
      <c r="M366" s="42" t="s">
        <v>49</v>
      </c>
      <c r="N366" s="57" t="s">
        <v>49</v>
      </c>
      <c r="O366" s="42" t="s">
        <v>49</v>
      </c>
      <c r="P366" s="57" t="s">
        <v>49</v>
      </c>
      <c r="Q366" s="42" t="s">
        <v>49</v>
      </c>
      <c r="R366" s="57" t="s">
        <v>49</v>
      </c>
      <c r="S366" s="42" t="s">
        <v>49</v>
      </c>
      <c r="T366" s="57" t="s">
        <v>49</v>
      </c>
      <c r="U366" s="42" t="s">
        <v>49</v>
      </c>
      <c r="V366" s="57" t="s">
        <v>49</v>
      </c>
      <c r="W366" s="42" t="s">
        <v>49</v>
      </c>
      <c r="X366" s="57" t="s">
        <v>49</v>
      </c>
      <c r="Y366" s="42" t="s">
        <v>49</v>
      </c>
      <c r="Z366" s="57" t="s">
        <v>49</v>
      </c>
      <c r="AA366" s="42" t="s">
        <v>49</v>
      </c>
      <c r="AB366" s="57" t="s">
        <v>49</v>
      </c>
      <c r="AC366" s="42" t="s">
        <v>49</v>
      </c>
      <c r="AD366" s="57" t="s">
        <v>49</v>
      </c>
      <c r="AE366" s="42" t="s">
        <v>49</v>
      </c>
      <c r="AF366" s="57" t="s">
        <v>49</v>
      </c>
      <c r="AG366" s="42" t="s">
        <v>49</v>
      </c>
      <c r="AH366" s="57" t="s">
        <v>49</v>
      </c>
      <c r="AI366" s="42" t="s">
        <v>49</v>
      </c>
      <c r="AJ366" s="57" t="s">
        <v>49</v>
      </c>
      <c r="AK366" s="42" t="s">
        <v>49</v>
      </c>
      <c r="AL366" s="57" t="s">
        <v>49</v>
      </c>
      <c r="AM366" s="42" t="s">
        <v>49</v>
      </c>
      <c r="AN366" s="57" t="s">
        <v>49</v>
      </c>
      <c r="AO366" s="42" t="s">
        <v>49</v>
      </c>
      <c r="AP366" s="57" t="s">
        <v>49</v>
      </c>
      <c r="AQ366" s="42" t="s">
        <v>49</v>
      </c>
      <c r="AR366" s="57" t="s">
        <v>49</v>
      </c>
      <c r="AS366" s="42" t="s">
        <v>49</v>
      </c>
      <c r="AT366" s="57" t="s">
        <v>49</v>
      </c>
      <c r="AU366" s="42" t="s">
        <v>50</v>
      </c>
      <c r="AV366" s="57" t="s">
        <v>60</v>
      </c>
      <c r="AW366" s="42" t="s">
        <v>49</v>
      </c>
      <c r="AX366" s="57" t="s">
        <v>49</v>
      </c>
      <c r="AY366" s="42" t="s">
        <v>49</v>
      </c>
      <c r="AZ366" s="57" t="s">
        <v>49</v>
      </c>
      <c r="BA366" s="42" t="s">
        <v>49</v>
      </c>
      <c r="BB366" s="57" t="s">
        <v>49</v>
      </c>
      <c r="BC366" s="42" t="s">
        <v>49</v>
      </c>
      <c r="BD366" s="57" t="s">
        <v>49</v>
      </c>
      <c r="BE366" s="42" t="s">
        <v>49</v>
      </c>
      <c r="BF366" s="57" t="s">
        <v>49</v>
      </c>
      <c r="BG366" s="42" t="s">
        <v>49</v>
      </c>
      <c r="BH366" s="57" t="s">
        <v>49</v>
      </c>
      <c r="BI366" s="58"/>
    </row>
    <row r="367" spans="2:61" ht="33" customHeight="1" x14ac:dyDescent="0.2">
      <c r="B367" s="53" t="s">
        <v>759</v>
      </c>
      <c r="C367" s="54" t="s">
        <v>760</v>
      </c>
      <c r="D367" s="55" t="s">
        <v>48</v>
      </c>
      <c r="E367" s="42" t="s">
        <v>49</v>
      </c>
      <c r="F367" s="56" t="s">
        <v>49</v>
      </c>
      <c r="G367" s="42" t="s">
        <v>49</v>
      </c>
      <c r="H367" s="56" t="s">
        <v>49</v>
      </c>
      <c r="I367" s="42" t="s">
        <v>49</v>
      </c>
      <c r="J367" s="56" t="s">
        <v>49</v>
      </c>
      <c r="K367" s="42" t="s">
        <v>49</v>
      </c>
      <c r="L367" s="56" t="s">
        <v>49</v>
      </c>
      <c r="M367" s="42" t="s">
        <v>49</v>
      </c>
      <c r="N367" s="57" t="s">
        <v>49</v>
      </c>
      <c r="O367" s="42" t="s">
        <v>49</v>
      </c>
      <c r="P367" s="57" t="s">
        <v>49</v>
      </c>
      <c r="Q367" s="42" t="s">
        <v>49</v>
      </c>
      <c r="R367" s="57" t="s">
        <v>49</v>
      </c>
      <c r="S367" s="42" t="s">
        <v>50</v>
      </c>
      <c r="T367" s="57" t="s">
        <v>60</v>
      </c>
      <c r="U367" s="42" t="s">
        <v>49</v>
      </c>
      <c r="V367" s="57" t="s">
        <v>49</v>
      </c>
      <c r="W367" s="42" t="s">
        <v>49</v>
      </c>
      <c r="X367" s="57" t="s">
        <v>49</v>
      </c>
      <c r="Y367" s="42" t="s">
        <v>49</v>
      </c>
      <c r="Z367" s="57" t="s">
        <v>49</v>
      </c>
      <c r="AA367" s="42" t="s">
        <v>49</v>
      </c>
      <c r="AB367" s="57" t="s">
        <v>49</v>
      </c>
      <c r="AC367" s="42" t="s">
        <v>49</v>
      </c>
      <c r="AD367" s="57" t="s">
        <v>49</v>
      </c>
      <c r="AE367" s="42" t="s">
        <v>49</v>
      </c>
      <c r="AF367" s="57" t="s">
        <v>49</v>
      </c>
      <c r="AG367" s="42" t="s">
        <v>49</v>
      </c>
      <c r="AH367" s="57" t="s">
        <v>49</v>
      </c>
      <c r="AI367" s="42" t="s">
        <v>49</v>
      </c>
      <c r="AJ367" s="57" t="s">
        <v>49</v>
      </c>
      <c r="AK367" s="42" t="s">
        <v>49</v>
      </c>
      <c r="AL367" s="57" t="s">
        <v>49</v>
      </c>
      <c r="AM367" s="42" t="s">
        <v>49</v>
      </c>
      <c r="AN367" s="57" t="s">
        <v>49</v>
      </c>
      <c r="AO367" s="42" t="s">
        <v>49</v>
      </c>
      <c r="AP367" s="57" t="s">
        <v>49</v>
      </c>
      <c r="AQ367" s="42" t="s">
        <v>49</v>
      </c>
      <c r="AR367" s="57" t="s">
        <v>49</v>
      </c>
      <c r="AS367" s="42" t="s">
        <v>49</v>
      </c>
      <c r="AT367" s="57" t="s">
        <v>49</v>
      </c>
      <c r="AU367" s="42" t="s">
        <v>49</v>
      </c>
      <c r="AV367" s="57" t="s">
        <v>49</v>
      </c>
      <c r="AW367" s="42" t="s">
        <v>49</v>
      </c>
      <c r="AX367" s="57" t="s">
        <v>49</v>
      </c>
      <c r="AY367" s="42" t="s">
        <v>49</v>
      </c>
      <c r="AZ367" s="57" t="s">
        <v>49</v>
      </c>
      <c r="BA367" s="42" t="s">
        <v>49</v>
      </c>
      <c r="BB367" s="57" t="s">
        <v>49</v>
      </c>
      <c r="BC367" s="42" t="s">
        <v>49</v>
      </c>
      <c r="BD367" s="57" t="s">
        <v>49</v>
      </c>
      <c r="BE367" s="42" t="s">
        <v>49</v>
      </c>
      <c r="BF367" s="57" t="s">
        <v>49</v>
      </c>
      <c r="BG367" s="42" t="s">
        <v>49</v>
      </c>
      <c r="BH367" s="57" t="s">
        <v>49</v>
      </c>
      <c r="BI367" s="58"/>
    </row>
    <row r="368" spans="2:61" ht="33" customHeight="1" x14ac:dyDescent="0.2">
      <c r="B368" s="53" t="s">
        <v>761</v>
      </c>
      <c r="C368" s="54" t="s">
        <v>762</v>
      </c>
      <c r="D368" s="55" t="s">
        <v>48</v>
      </c>
      <c r="E368" s="42" t="s">
        <v>50</v>
      </c>
      <c r="F368" s="56" t="s">
        <v>60</v>
      </c>
      <c r="G368" s="42" t="s">
        <v>49</v>
      </c>
      <c r="H368" s="56" t="s">
        <v>49</v>
      </c>
      <c r="I368" s="42" t="s">
        <v>49</v>
      </c>
      <c r="J368" s="56" t="s">
        <v>49</v>
      </c>
      <c r="K368" s="42" t="s">
        <v>49</v>
      </c>
      <c r="L368" s="56" t="s">
        <v>49</v>
      </c>
      <c r="M368" s="42" t="s">
        <v>57</v>
      </c>
      <c r="N368" s="57" t="s">
        <v>60</v>
      </c>
      <c r="O368" s="42" t="s">
        <v>49</v>
      </c>
      <c r="P368" s="57" t="s">
        <v>49</v>
      </c>
      <c r="Q368" s="42" t="s">
        <v>49</v>
      </c>
      <c r="R368" s="57" t="s">
        <v>49</v>
      </c>
      <c r="S368" s="42" t="s">
        <v>49</v>
      </c>
      <c r="T368" s="57" t="s">
        <v>49</v>
      </c>
      <c r="U368" s="42" t="s">
        <v>49</v>
      </c>
      <c r="V368" s="57" t="s">
        <v>49</v>
      </c>
      <c r="W368" s="42" t="s">
        <v>49</v>
      </c>
      <c r="X368" s="57" t="s">
        <v>49</v>
      </c>
      <c r="Y368" s="42" t="s">
        <v>49</v>
      </c>
      <c r="Z368" s="57" t="s">
        <v>49</v>
      </c>
      <c r="AA368" s="42" t="s">
        <v>49</v>
      </c>
      <c r="AB368" s="57" t="s">
        <v>49</v>
      </c>
      <c r="AC368" s="42" t="s">
        <v>49</v>
      </c>
      <c r="AD368" s="57" t="s">
        <v>49</v>
      </c>
      <c r="AE368" s="42" t="s">
        <v>49</v>
      </c>
      <c r="AF368" s="57" t="s">
        <v>49</v>
      </c>
      <c r="AG368" s="42" t="s">
        <v>49</v>
      </c>
      <c r="AH368" s="57" t="s">
        <v>49</v>
      </c>
      <c r="AI368" s="42" t="s">
        <v>49</v>
      </c>
      <c r="AJ368" s="57" t="s">
        <v>49</v>
      </c>
      <c r="AK368" s="42" t="s">
        <v>49</v>
      </c>
      <c r="AL368" s="57" t="s">
        <v>49</v>
      </c>
      <c r="AM368" s="42" t="s">
        <v>49</v>
      </c>
      <c r="AN368" s="57" t="s">
        <v>49</v>
      </c>
      <c r="AO368" s="42" t="s">
        <v>49</v>
      </c>
      <c r="AP368" s="57" t="s">
        <v>49</v>
      </c>
      <c r="AQ368" s="42" t="s">
        <v>49</v>
      </c>
      <c r="AR368" s="57" t="s">
        <v>49</v>
      </c>
      <c r="AS368" s="42" t="s">
        <v>49</v>
      </c>
      <c r="AT368" s="57" t="s">
        <v>49</v>
      </c>
      <c r="AU368" s="42" t="s">
        <v>49</v>
      </c>
      <c r="AV368" s="57" t="s">
        <v>49</v>
      </c>
      <c r="AW368" s="42" t="s">
        <v>49</v>
      </c>
      <c r="AX368" s="57" t="s">
        <v>49</v>
      </c>
      <c r="AY368" s="42" t="s">
        <v>49</v>
      </c>
      <c r="AZ368" s="57" t="s">
        <v>49</v>
      </c>
      <c r="BA368" s="42" t="s">
        <v>49</v>
      </c>
      <c r="BB368" s="57" t="s">
        <v>49</v>
      </c>
      <c r="BC368" s="42" t="s">
        <v>55</v>
      </c>
      <c r="BD368" s="57" t="s">
        <v>60</v>
      </c>
      <c r="BE368" s="42" t="s">
        <v>49</v>
      </c>
      <c r="BF368" s="57" t="s">
        <v>49</v>
      </c>
      <c r="BG368" s="42" t="s">
        <v>49</v>
      </c>
      <c r="BH368" s="57" t="s">
        <v>49</v>
      </c>
      <c r="BI368" s="58"/>
    </row>
    <row r="369" spans="2:61" ht="33" customHeight="1" x14ac:dyDescent="0.2">
      <c r="B369" s="53" t="s">
        <v>763</v>
      </c>
      <c r="C369" s="54" t="s">
        <v>764</v>
      </c>
      <c r="D369" s="55" t="s">
        <v>48</v>
      </c>
      <c r="E369" s="42" t="s">
        <v>49</v>
      </c>
      <c r="F369" s="56" t="s">
        <v>49</v>
      </c>
      <c r="G369" s="42" t="s">
        <v>49</v>
      </c>
      <c r="H369" s="56" t="s">
        <v>49</v>
      </c>
      <c r="I369" s="42" t="s">
        <v>49</v>
      </c>
      <c r="J369" s="56" t="s">
        <v>49</v>
      </c>
      <c r="K369" s="42" t="s">
        <v>49</v>
      </c>
      <c r="L369" s="56" t="s">
        <v>49</v>
      </c>
      <c r="M369" s="42" t="s">
        <v>55</v>
      </c>
      <c r="N369" s="57" t="s">
        <v>60</v>
      </c>
      <c r="O369" s="42" t="s">
        <v>49</v>
      </c>
      <c r="P369" s="57" t="s">
        <v>49</v>
      </c>
      <c r="Q369" s="42" t="s">
        <v>49</v>
      </c>
      <c r="R369" s="57" t="s">
        <v>49</v>
      </c>
      <c r="S369" s="42" t="s">
        <v>50</v>
      </c>
      <c r="T369" s="57" t="s">
        <v>60</v>
      </c>
      <c r="U369" s="42" t="s">
        <v>49</v>
      </c>
      <c r="V369" s="57" t="s">
        <v>49</v>
      </c>
      <c r="W369" s="42" t="s">
        <v>49</v>
      </c>
      <c r="X369" s="57" t="s">
        <v>49</v>
      </c>
      <c r="Y369" s="42" t="s">
        <v>49</v>
      </c>
      <c r="Z369" s="57" t="s">
        <v>49</v>
      </c>
      <c r="AA369" s="42" t="s">
        <v>49</v>
      </c>
      <c r="AB369" s="57" t="s">
        <v>49</v>
      </c>
      <c r="AC369" s="42" t="s">
        <v>49</v>
      </c>
      <c r="AD369" s="57" t="s">
        <v>49</v>
      </c>
      <c r="AE369" s="42" t="s">
        <v>49</v>
      </c>
      <c r="AF369" s="57" t="s">
        <v>49</v>
      </c>
      <c r="AG369" s="42" t="s">
        <v>49</v>
      </c>
      <c r="AH369" s="57" t="s">
        <v>49</v>
      </c>
      <c r="AI369" s="42" t="s">
        <v>49</v>
      </c>
      <c r="AJ369" s="57" t="s">
        <v>49</v>
      </c>
      <c r="AK369" s="42" t="s">
        <v>57</v>
      </c>
      <c r="AL369" s="57" t="s">
        <v>60</v>
      </c>
      <c r="AM369" s="42" t="s">
        <v>49</v>
      </c>
      <c r="AN369" s="57" t="s">
        <v>49</v>
      </c>
      <c r="AO369" s="42" t="s">
        <v>49</v>
      </c>
      <c r="AP369" s="57" t="s">
        <v>49</v>
      </c>
      <c r="AQ369" s="42" t="s">
        <v>49</v>
      </c>
      <c r="AR369" s="57" t="s">
        <v>49</v>
      </c>
      <c r="AS369" s="42" t="s">
        <v>49</v>
      </c>
      <c r="AT369" s="57" t="s">
        <v>49</v>
      </c>
      <c r="AU369" s="42" t="s">
        <v>49</v>
      </c>
      <c r="AV369" s="57" t="s">
        <v>49</v>
      </c>
      <c r="AW369" s="42" t="s">
        <v>49</v>
      </c>
      <c r="AX369" s="57" t="s">
        <v>49</v>
      </c>
      <c r="AY369" s="42" t="s">
        <v>49</v>
      </c>
      <c r="AZ369" s="57" t="s">
        <v>49</v>
      </c>
      <c r="BA369" s="42" t="s">
        <v>49</v>
      </c>
      <c r="BB369" s="57" t="s">
        <v>49</v>
      </c>
      <c r="BC369" s="42" t="s">
        <v>49</v>
      </c>
      <c r="BD369" s="57" t="s">
        <v>49</v>
      </c>
      <c r="BE369" s="42" t="s">
        <v>49</v>
      </c>
      <c r="BF369" s="57" t="s">
        <v>49</v>
      </c>
      <c r="BG369" s="42" t="s">
        <v>49</v>
      </c>
      <c r="BH369" s="57" t="s">
        <v>49</v>
      </c>
      <c r="BI369" s="58"/>
    </row>
    <row r="370" spans="2:61" ht="33" customHeight="1" x14ac:dyDescent="0.2">
      <c r="B370" s="53" t="s">
        <v>765</v>
      </c>
      <c r="C370" s="54" t="s">
        <v>766</v>
      </c>
      <c r="D370" s="55" t="s">
        <v>48</v>
      </c>
      <c r="E370" s="42" t="s">
        <v>49</v>
      </c>
      <c r="F370" s="56" t="s">
        <v>49</v>
      </c>
      <c r="G370" s="42" t="s">
        <v>49</v>
      </c>
      <c r="H370" s="56" t="s">
        <v>49</v>
      </c>
      <c r="I370" s="42" t="s">
        <v>49</v>
      </c>
      <c r="J370" s="56" t="s">
        <v>49</v>
      </c>
      <c r="K370" s="42" t="s">
        <v>49</v>
      </c>
      <c r="L370" s="56" t="s">
        <v>49</v>
      </c>
      <c r="M370" s="42" t="s">
        <v>50</v>
      </c>
      <c r="N370" s="57" t="s">
        <v>60</v>
      </c>
      <c r="O370" s="42" t="s">
        <v>49</v>
      </c>
      <c r="P370" s="57" t="s">
        <v>49</v>
      </c>
      <c r="Q370" s="42" t="s">
        <v>49</v>
      </c>
      <c r="R370" s="57" t="s">
        <v>49</v>
      </c>
      <c r="S370" s="42" t="s">
        <v>49</v>
      </c>
      <c r="T370" s="57" t="s">
        <v>49</v>
      </c>
      <c r="U370" s="42" t="s">
        <v>49</v>
      </c>
      <c r="V370" s="57" t="s">
        <v>49</v>
      </c>
      <c r="W370" s="42" t="s">
        <v>49</v>
      </c>
      <c r="X370" s="57" t="s">
        <v>49</v>
      </c>
      <c r="Y370" s="42" t="s">
        <v>49</v>
      </c>
      <c r="Z370" s="57" t="s">
        <v>49</v>
      </c>
      <c r="AA370" s="42" t="s">
        <v>49</v>
      </c>
      <c r="AB370" s="57" t="s">
        <v>49</v>
      </c>
      <c r="AC370" s="42" t="s">
        <v>49</v>
      </c>
      <c r="AD370" s="57" t="s">
        <v>49</v>
      </c>
      <c r="AE370" s="42" t="s">
        <v>49</v>
      </c>
      <c r="AF370" s="57" t="s">
        <v>49</v>
      </c>
      <c r="AG370" s="42" t="s">
        <v>49</v>
      </c>
      <c r="AH370" s="57" t="s">
        <v>49</v>
      </c>
      <c r="AI370" s="42" t="s">
        <v>49</v>
      </c>
      <c r="AJ370" s="57" t="s">
        <v>49</v>
      </c>
      <c r="AK370" s="42" t="s">
        <v>55</v>
      </c>
      <c r="AL370" s="57" t="s">
        <v>60</v>
      </c>
      <c r="AM370" s="42" t="s">
        <v>49</v>
      </c>
      <c r="AN370" s="57" t="s">
        <v>49</v>
      </c>
      <c r="AO370" s="42" t="s">
        <v>49</v>
      </c>
      <c r="AP370" s="57" t="s">
        <v>49</v>
      </c>
      <c r="AQ370" s="42" t="s">
        <v>49</v>
      </c>
      <c r="AR370" s="57" t="s">
        <v>49</v>
      </c>
      <c r="AS370" s="42" t="s">
        <v>49</v>
      </c>
      <c r="AT370" s="57" t="s">
        <v>49</v>
      </c>
      <c r="AU370" s="42" t="s">
        <v>49</v>
      </c>
      <c r="AV370" s="57" t="s">
        <v>49</v>
      </c>
      <c r="AW370" s="42" t="s">
        <v>49</v>
      </c>
      <c r="AX370" s="57" t="s">
        <v>49</v>
      </c>
      <c r="AY370" s="42" t="s">
        <v>49</v>
      </c>
      <c r="AZ370" s="57" t="s">
        <v>49</v>
      </c>
      <c r="BA370" s="42" t="s">
        <v>49</v>
      </c>
      <c r="BB370" s="57" t="s">
        <v>49</v>
      </c>
      <c r="BC370" s="42" t="s">
        <v>49</v>
      </c>
      <c r="BD370" s="57" t="s">
        <v>49</v>
      </c>
      <c r="BE370" s="42" t="s">
        <v>49</v>
      </c>
      <c r="BF370" s="57" t="s">
        <v>49</v>
      </c>
      <c r="BG370" s="42" t="s">
        <v>49</v>
      </c>
      <c r="BH370" s="57" t="s">
        <v>49</v>
      </c>
      <c r="BI370" s="58"/>
    </row>
    <row r="371" spans="2:61" ht="33" customHeight="1" x14ac:dyDescent="0.2">
      <c r="B371" s="53" t="s">
        <v>767</v>
      </c>
      <c r="C371" s="54" t="s">
        <v>768</v>
      </c>
      <c r="D371" s="55" t="s">
        <v>48</v>
      </c>
      <c r="E371" s="42" t="s">
        <v>57</v>
      </c>
      <c r="F371" s="56" t="s">
        <v>60</v>
      </c>
      <c r="G371" s="42" t="s">
        <v>49</v>
      </c>
      <c r="H371" s="56" t="s">
        <v>49</v>
      </c>
      <c r="I371" s="42" t="s">
        <v>49</v>
      </c>
      <c r="J371" s="56" t="s">
        <v>49</v>
      </c>
      <c r="K371" s="42" t="s">
        <v>49</v>
      </c>
      <c r="L371" s="56" t="s">
        <v>49</v>
      </c>
      <c r="M371" s="42" t="s">
        <v>50</v>
      </c>
      <c r="N371" s="57" t="s">
        <v>60</v>
      </c>
      <c r="O371" s="42" t="s">
        <v>49</v>
      </c>
      <c r="P371" s="57" t="s">
        <v>49</v>
      </c>
      <c r="Q371" s="42" t="s">
        <v>49</v>
      </c>
      <c r="R371" s="57" t="s">
        <v>49</v>
      </c>
      <c r="S371" s="42" t="s">
        <v>49</v>
      </c>
      <c r="T371" s="57" t="s">
        <v>49</v>
      </c>
      <c r="U371" s="42" t="s">
        <v>49</v>
      </c>
      <c r="V371" s="57" t="s">
        <v>49</v>
      </c>
      <c r="W371" s="42" t="s">
        <v>49</v>
      </c>
      <c r="X371" s="57" t="s">
        <v>49</v>
      </c>
      <c r="Y371" s="42" t="s">
        <v>49</v>
      </c>
      <c r="Z371" s="57" t="s">
        <v>49</v>
      </c>
      <c r="AA371" s="42" t="s">
        <v>49</v>
      </c>
      <c r="AB371" s="57" t="s">
        <v>49</v>
      </c>
      <c r="AC371" s="42" t="s">
        <v>49</v>
      </c>
      <c r="AD371" s="57" t="s">
        <v>49</v>
      </c>
      <c r="AE371" s="42" t="s">
        <v>49</v>
      </c>
      <c r="AF371" s="57" t="s">
        <v>49</v>
      </c>
      <c r="AG371" s="42" t="s">
        <v>49</v>
      </c>
      <c r="AH371" s="57" t="s">
        <v>49</v>
      </c>
      <c r="AI371" s="42" t="s">
        <v>49</v>
      </c>
      <c r="AJ371" s="57" t="s">
        <v>49</v>
      </c>
      <c r="AK371" s="42" t="s">
        <v>55</v>
      </c>
      <c r="AL371" s="57" t="s">
        <v>60</v>
      </c>
      <c r="AM371" s="42" t="s">
        <v>49</v>
      </c>
      <c r="AN371" s="57" t="s">
        <v>49</v>
      </c>
      <c r="AO371" s="42" t="s">
        <v>49</v>
      </c>
      <c r="AP371" s="57" t="s">
        <v>49</v>
      </c>
      <c r="AQ371" s="42" t="s">
        <v>49</v>
      </c>
      <c r="AR371" s="57" t="s">
        <v>49</v>
      </c>
      <c r="AS371" s="42" t="s">
        <v>49</v>
      </c>
      <c r="AT371" s="57" t="s">
        <v>49</v>
      </c>
      <c r="AU371" s="42" t="s">
        <v>49</v>
      </c>
      <c r="AV371" s="57" t="s">
        <v>49</v>
      </c>
      <c r="AW371" s="42" t="s">
        <v>49</v>
      </c>
      <c r="AX371" s="57" t="s">
        <v>49</v>
      </c>
      <c r="AY371" s="42" t="s">
        <v>49</v>
      </c>
      <c r="AZ371" s="57" t="s">
        <v>49</v>
      </c>
      <c r="BA371" s="42" t="s">
        <v>49</v>
      </c>
      <c r="BB371" s="57" t="s">
        <v>49</v>
      </c>
      <c r="BC371" s="42" t="s">
        <v>49</v>
      </c>
      <c r="BD371" s="57" t="s">
        <v>49</v>
      </c>
      <c r="BE371" s="42" t="s">
        <v>68</v>
      </c>
      <c r="BF371" s="57" t="s">
        <v>60</v>
      </c>
      <c r="BG371" s="42" t="s">
        <v>49</v>
      </c>
      <c r="BH371" s="57" t="s">
        <v>49</v>
      </c>
      <c r="BI371" s="58"/>
    </row>
    <row r="372" spans="2:61" ht="33" customHeight="1" x14ac:dyDescent="0.2">
      <c r="B372" s="53" t="s">
        <v>769</v>
      </c>
      <c r="C372" s="54" t="s">
        <v>770</v>
      </c>
      <c r="D372" s="55" t="s">
        <v>48</v>
      </c>
      <c r="E372" s="42" t="s">
        <v>49</v>
      </c>
      <c r="F372" s="56" t="s">
        <v>49</v>
      </c>
      <c r="G372" s="42" t="s">
        <v>49</v>
      </c>
      <c r="H372" s="56" t="s">
        <v>49</v>
      </c>
      <c r="I372" s="42" t="s">
        <v>49</v>
      </c>
      <c r="J372" s="56" t="s">
        <v>49</v>
      </c>
      <c r="K372" s="42" t="s">
        <v>49</v>
      </c>
      <c r="L372" s="56" t="s">
        <v>49</v>
      </c>
      <c r="M372" s="42" t="s">
        <v>49</v>
      </c>
      <c r="N372" s="57" t="s">
        <v>49</v>
      </c>
      <c r="O372" s="42" t="s">
        <v>49</v>
      </c>
      <c r="P372" s="57" t="s">
        <v>49</v>
      </c>
      <c r="Q372" s="42" t="s">
        <v>49</v>
      </c>
      <c r="R372" s="57" t="s">
        <v>49</v>
      </c>
      <c r="S372" s="42" t="s">
        <v>49</v>
      </c>
      <c r="T372" s="57" t="s">
        <v>49</v>
      </c>
      <c r="U372" s="42" t="s">
        <v>49</v>
      </c>
      <c r="V372" s="57" t="s">
        <v>49</v>
      </c>
      <c r="W372" s="42" t="s">
        <v>49</v>
      </c>
      <c r="X372" s="57" t="s">
        <v>49</v>
      </c>
      <c r="Y372" s="42" t="s">
        <v>50</v>
      </c>
      <c r="Z372" s="57" t="s">
        <v>60</v>
      </c>
      <c r="AA372" s="42" t="s">
        <v>49</v>
      </c>
      <c r="AB372" s="57" t="s">
        <v>49</v>
      </c>
      <c r="AC372" s="42" t="s">
        <v>49</v>
      </c>
      <c r="AD372" s="57" t="s">
        <v>49</v>
      </c>
      <c r="AE372" s="42" t="s">
        <v>49</v>
      </c>
      <c r="AF372" s="57" t="s">
        <v>49</v>
      </c>
      <c r="AG372" s="42" t="s">
        <v>49</v>
      </c>
      <c r="AH372" s="57" t="s">
        <v>49</v>
      </c>
      <c r="AI372" s="42" t="s">
        <v>49</v>
      </c>
      <c r="AJ372" s="57" t="s">
        <v>49</v>
      </c>
      <c r="AK372" s="42" t="s">
        <v>49</v>
      </c>
      <c r="AL372" s="57" t="s">
        <v>49</v>
      </c>
      <c r="AM372" s="42" t="s">
        <v>49</v>
      </c>
      <c r="AN372" s="57" t="s">
        <v>49</v>
      </c>
      <c r="AO372" s="42" t="s">
        <v>49</v>
      </c>
      <c r="AP372" s="57" t="s">
        <v>49</v>
      </c>
      <c r="AQ372" s="42" t="s">
        <v>49</v>
      </c>
      <c r="AR372" s="57" t="s">
        <v>49</v>
      </c>
      <c r="AS372" s="42" t="s">
        <v>49</v>
      </c>
      <c r="AT372" s="57" t="s">
        <v>49</v>
      </c>
      <c r="AU372" s="42" t="s">
        <v>49</v>
      </c>
      <c r="AV372" s="57" t="s">
        <v>49</v>
      </c>
      <c r="AW372" s="42" t="s">
        <v>49</v>
      </c>
      <c r="AX372" s="57" t="s">
        <v>49</v>
      </c>
      <c r="AY372" s="42" t="s">
        <v>49</v>
      </c>
      <c r="AZ372" s="57" t="s">
        <v>49</v>
      </c>
      <c r="BA372" s="42" t="s">
        <v>49</v>
      </c>
      <c r="BB372" s="57" t="s">
        <v>49</v>
      </c>
      <c r="BC372" s="42" t="s">
        <v>49</v>
      </c>
      <c r="BD372" s="57" t="s">
        <v>49</v>
      </c>
      <c r="BE372" s="42" t="s">
        <v>49</v>
      </c>
      <c r="BF372" s="57" t="s">
        <v>49</v>
      </c>
      <c r="BG372" s="42" t="s">
        <v>49</v>
      </c>
      <c r="BH372" s="57" t="s">
        <v>49</v>
      </c>
      <c r="BI372" s="58"/>
    </row>
    <row r="373" spans="2:61" ht="33" customHeight="1" x14ac:dyDescent="0.2">
      <c r="B373" s="53" t="s">
        <v>771</v>
      </c>
      <c r="C373" s="54" t="s">
        <v>772</v>
      </c>
      <c r="D373" s="55" t="s">
        <v>48</v>
      </c>
      <c r="E373" s="42" t="s">
        <v>50</v>
      </c>
      <c r="F373" s="56" t="s">
        <v>60</v>
      </c>
      <c r="G373" s="42" t="s">
        <v>55</v>
      </c>
      <c r="H373" s="56" t="s">
        <v>60</v>
      </c>
      <c r="I373" s="42" t="s">
        <v>49</v>
      </c>
      <c r="J373" s="56" t="s">
        <v>49</v>
      </c>
      <c r="K373" s="42" t="s">
        <v>49</v>
      </c>
      <c r="L373" s="56" t="s">
        <v>49</v>
      </c>
      <c r="M373" s="42" t="s">
        <v>49</v>
      </c>
      <c r="N373" s="57" t="s">
        <v>49</v>
      </c>
      <c r="O373" s="42" t="s">
        <v>49</v>
      </c>
      <c r="P373" s="57" t="s">
        <v>49</v>
      </c>
      <c r="Q373" s="42" t="s">
        <v>49</v>
      </c>
      <c r="R373" s="57" t="s">
        <v>49</v>
      </c>
      <c r="S373" s="42" t="s">
        <v>49</v>
      </c>
      <c r="T373" s="57" t="s">
        <v>49</v>
      </c>
      <c r="U373" s="42" t="s">
        <v>49</v>
      </c>
      <c r="V373" s="57" t="s">
        <v>49</v>
      </c>
      <c r="W373" s="42" t="s">
        <v>49</v>
      </c>
      <c r="X373" s="57" t="s">
        <v>49</v>
      </c>
      <c r="Y373" s="42" t="s">
        <v>49</v>
      </c>
      <c r="Z373" s="57" t="s">
        <v>49</v>
      </c>
      <c r="AA373" s="42" t="s">
        <v>49</v>
      </c>
      <c r="AB373" s="57" t="s">
        <v>49</v>
      </c>
      <c r="AC373" s="42" t="s">
        <v>49</v>
      </c>
      <c r="AD373" s="57" t="s">
        <v>49</v>
      </c>
      <c r="AE373" s="42" t="s">
        <v>49</v>
      </c>
      <c r="AF373" s="57" t="s">
        <v>49</v>
      </c>
      <c r="AG373" s="42" t="s">
        <v>49</v>
      </c>
      <c r="AH373" s="57" t="s">
        <v>49</v>
      </c>
      <c r="AI373" s="42" t="s">
        <v>49</v>
      </c>
      <c r="AJ373" s="57" t="s">
        <v>49</v>
      </c>
      <c r="AK373" s="42" t="s">
        <v>49</v>
      </c>
      <c r="AL373" s="57" t="s">
        <v>49</v>
      </c>
      <c r="AM373" s="42" t="s">
        <v>49</v>
      </c>
      <c r="AN373" s="57" t="s">
        <v>49</v>
      </c>
      <c r="AO373" s="42" t="s">
        <v>49</v>
      </c>
      <c r="AP373" s="57" t="s">
        <v>49</v>
      </c>
      <c r="AQ373" s="42" t="s">
        <v>49</v>
      </c>
      <c r="AR373" s="57" t="s">
        <v>49</v>
      </c>
      <c r="AS373" s="42" t="s">
        <v>49</v>
      </c>
      <c r="AT373" s="57" t="s">
        <v>49</v>
      </c>
      <c r="AU373" s="42" t="s">
        <v>49</v>
      </c>
      <c r="AV373" s="57" t="s">
        <v>49</v>
      </c>
      <c r="AW373" s="42" t="s">
        <v>49</v>
      </c>
      <c r="AX373" s="57" t="s">
        <v>49</v>
      </c>
      <c r="AY373" s="42" t="s">
        <v>49</v>
      </c>
      <c r="AZ373" s="57" t="s">
        <v>49</v>
      </c>
      <c r="BA373" s="42" t="s">
        <v>49</v>
      </c>
      <c r="BB373" s="57" t="s">
        <v>49</v>
      </c>
      <c r="BC373" s="42" t="s">
        <v>57</v>
      </c>
      <c r="BD373" s="57" t="s">
        <v>60</v>
      </c>
      <c r="BE373" s="42" t="s">
        <v>49</v>
      </c>
      <c r="BF373" s="57" t="s">
        <v>49</v>
      </c>
      <c r="BG373" s="42" t="s">
        <v>49</v>
      </c>
      <c r="BH373" s="57" t="s">
        <v>49</v>
      </c>
      <c r="BI373" s="58"/>
    </row>
    <row r="374" spans="2:61" ht="33" customHeight="1" x14ac:dyDescent="0.2">
      <c r="B374" s="53" t="s">
        <v>773</v>
      </c>
      <c r="C374" s="54" t="s">
        <v>774</v>
      </c>
      <c r="D374" s="55" t="s">
        <v>48</v>
      </c>
      <c r="E374" s="42" t="s">
        <v>50</v>
      </c>
      <c r="F374" s="56" t="s">
        <v>60</v>
      </c>
      <c r="G374" s="42" t="s">
        <v>49</v>
      </c>
      <c r="H374" s="56" t="s">
        <v>49</v>
      </c>
      <c r="I374" s="42" t="s">
        <v>49</v>
      </c>
      <c r="J374" s="56" t="s">
        <v>49</v>
      </c>
      <c r="K374" s="42" t="s">
        <v>49</v>
      </c>
      <c r="L374" s="56" t="s">
        <v>49</v>
      </c>
      <c r="M374" s="42" t="s">
        <v>65</v>
      </c>
      <c r="N374" s="57" t="s">
        <v>60</v>
      </c>
      <c r="O374" s="42" t="s">
        <v>49</v>
      </c>
      <c r="P374" s="57" t="s">
        <v>49</v>
      </c>
      <c r="Q374" s="42" t="s">
        <v>49</v>
      </c>
      <c r="R374" s="57" t="s">
        <v>49</v>
      </c>
      <c r="S374" s="42" t="s">
        <v>49</v>
      </c>
      <c r="T374" s="57" t="s">
        <v>49</v>
      </c>
      <c r="U374" s="42" t="s">
        <v>49</v>
      </c>
      <c r="V374" s="57" t="s">
        <v>49</v>
      </c>
      <c r="W374" s="42" t="s">
        <v>49</v>
      </c>
      <c r="X374" s="57" t="s">
        <v>49</v>
      </c>
      <c r="Y374" s="42" t="s">
        <v>49</v>
      </c>
      <c r="Z374" s="57" t="s">
        <v>49</v>
      </c>
      <c r="AA374" s="42" t="s">
        <v>49</v>
      </c>
      <c r="AB374" s="57" t="s">
        <v>49</v>
      </c>
      <c r="AC374" s="42" t="s">
        <v>55</v>
      </c>
      <c r="AD374" s="57" t="s">
        <v>60</v>
      </c>
      <c r="AE374" s="42" t="s">
        <v>49</v>
      </c>
      <c r="AF374" s="57" t="s">
        <v>49</v>
      </c>
      <c r="AG374" s="42" t="s">
        <v>49</v>
      </c>
      <c r="AH374" s="57" t="s">
        <v>49</v>
      </c>
      <c r="AI374" s="42" t="s">
        <v>49</v>
      </c>
      <c r="AJ374" s="57" t="s">
        <v>49</v>
      </c>
      <c r="AK374" s="42" t="s">
        <v>49</v>
      </c>
      <c r="AL374" s="57" t="s">
        <v>49</v>
      </c>
      <c r="AM374" s="42" t="s">
        <v>49</v>
      </c>
      <c r="AN374" s="57" t="s">
        <v>49</v>
      </c>
      <c r="AO374" s="42" t="s">
        <v>49</v>
      </c>
      <c r="AP374" s="57" t="s">
        <v>49</v>
      </c>
      <c r="AQ374" s="42" t="s">
        <v>49</v>
      </c>
      <c r="AR374" s="57" t="s">
        <v>49</v>
      </c>
      <c r="AS374" s="42" t="s">
        <v>49</v>
      </c>
      <c r="AT374" s="57" t="s">
        <v>49</v>
      </c>
      <c r="AU374" s="42" t="s">
        <v>49</v>
      </c>
      <c r="AV374" s="57" t="s">
        <v>49</v>
      </c>
      <c r="AW374" s="42" t="s">
        <v>57</v>
      </c>
      <c r="AX374" s="57" t="s">
        <v>60</v>
      </c>
      <c r="AY374" s="42" t="s">
        <v>49</v>
      </c>
      <c r="AZ374" s="57" t="s">
        <v>49</v>
      </c>
      <c r="BA374" s="42" t="s">
        <v>49</v>
      </c>
      <c r="BB374" s="57" t="s">
        <v>49</v>
      </c>
      <c r="BC374" s="42" t="s">
        <v>49</v>
      </c>
      <c r="BD374" s="57" t="s">
        <v>49</v>
      </c>
      <c r="BE374" s="42" t="s">
        <v>49</v>
      </c>
      <c r="BF374" s="57" t="s">
        <v>49</v>
      </c>
      <c r="BG374" s="42" t="s">
        <v>49</v>
      </c>
      <c r="BH374" s="57" t="s">
        <v>49</v>
      </c>
      <c r="BI374" s="58"/>
    </row>
    <row r="375" spans="2:61" ht="33" customHeight="1" x14ac:dyDescent="0.2">
      <c r="B375" s="53" t="s">
        <v>775</v>
      </c>
      <c r="C375" s="54" t="s">
        <v>776</v>
      </c>
      <c r="D375" s="55" t="s">
        <v>48</v>
      </c>
      <c r="E375" s="42" t="s">
        <v>57</v>
      </c>
      <c r="F375" s="56" t="s">
        <v>51</v>
      </c>
      <c r="G375" s="42" t="s">
        <v>49</v>
      </c>
      <c r="H375" s="56" t="s">
        <v>49</v>
      </c>
      <c r="I375" s="42" t="s">
        <v>49</v>
      </c>
      <c r="J375" s="56" t="s">
        <v>49</v>
      </c>
      <c r="K375" s="42" t="s">
        <v>49</v>
      </c>
      <c r="L375" s="56" t="s">
        <v>49</v>
      </c>
      <c r="M375" s="42" t="s">
        <v>50</v>
      </c>
      <c r="N375" s="57" t="s">
        <v>60</v>
      </c>
      <c r="O375" s="42" t="s">
        <v>49</v>
      </c>
      <c r="P375" s="57" t="s">
        <v>49</v>
      </c>
      <c r="Q375" s="42" t="s">
        <v>49</v>
      </c>
      <c r="R375" s="57" t="s">
        <v>49</v>
      </c>
      <c r="S375" s="42" t="s">
        <v>49</v>
      </c>
      <c r="T375" s="57" t="s">
        <v>49</v>
      </c>
      <c r="U375" s="42" t="s">
        <v>49</v>
      </c>
      <c r="V375" s="57" t="s">
        <v>49</v>
      </c>
      <c r="W375" s="42" t="s">
        <v>49</v>
      </c>
      <c r="X375" s="57" t="s">
        <v>49</v>
      </c>
      <c r="Y375" s="42" t="s">
        <v>49</v>
      </c>
      <c r="Z375" s="57" t="s">
        <v>49</v>
      </c>
      <c r="AA375" s="42" t="s">
        <v>49</v>
      </c>
      <c r="AB375" s="57" t="s">
        <v>49</v>
      </c>
      <c r="AC375" s="42" t="s">
        <v>49</v>
      </c>
      <c r="AD375" s="57" t="s">
        <v>49</v>
      </c>
      <c r="AE375" s="42" t="s">
        <v>49</v>
      </c>
      <c r="AF375" s="57" t="s">
        <v>49</v>
      </c>
      <c r="AG375" s="42" t="s">
        <v>49</v>
      </c>
      <c r="AH375" s="57" t="s">
        <v>49</v>
      </c>
      <c r="AI375" s="42" t="s">
        <v>49</v>
      </c>
      <c r="AJ375" s="57" t="s">
        <v>49</v>
      </c>
      <c r="AK375" s="42" t="s">
        <v>49</v>
      </c>
      <c r="AL375" s="57" t="s">
        <v>49</v>
      </c>
      <c r="AM375" s="42" t="s">
        <v>49</v>
      </c>
      <c r="AN375" s="57" t="s">
        <v>49</v>
      </c>
      <c r="AO375" s="42" t="s">
        <v>49</v>
      </c>
      <c r="AP375" s="57" t="s">
        <v>49</v>
      </c>
      <c r="AQ375" s="42" t="s">
        <v>49</v>
      </c>
      <c r="AR375" s="57" t="s">
        <v>49</v>
      </c>
      <c r="AS375" s="42" t="s">
        <v>49</v>
      </c>
      <c r="AT375" s="57" t="s">
        <v>49</v>
      </c>
      <c r="AU375" s="42" t="s">
        <v>49</v>
      </c>
      <c r="AV375" s="57" t="s">
        <v>49</v>
      </c>
      <c r="AW375" s="42" t="s">
        <v>49</v>
      </c>
      <c r="AX375" s="57" t="s">
        <v>49</v>
      </c>
      <c r="AY375" s="42" t="s">
        <v>55</v>
      </c>
      <c r="AZ375" s="57" t="s">
        <v>60</v>
      </c>
      <c r="BA375" s="42" t="s">
        <v>49</v>
      </c>
      <c r="BB375" s="57" t="s">
        <v>49</v>
      </c>
      <c r="BC375" s="42" t="s">
        <v>49</v>
      </c>
      <c r="BD375" s="57" t="s">
        <v>49</v>
      </c>
      <c r="BE375" s="42" t="s">
        <v>49</v>
      </c>
      <c r="BF375" s="57" t="s">
        <v>49</v>
      </c>
      <c r="BG375" s="42" t="s">
        <v>49</v>
      </c>
      <c r="BH375" s="57" t="s">
        <v>49</v>
      </c>
      <c r="BI375" s="58"/>
    </row>
    <row r="376" spans="2:61" ht="33" customHeight="1" x14ac:dyDescent="0.2">
      <c r="B376" s="53" t="s">
        <v>777</v>
      </c>
      <c r="C376" s="54" t="s">
        <v>778</v>
      </c>
      <c r="D376" s="55" t="s">
        <v>48</v>
      </c>
      <c r="E376" s="42" t="s">
        <v>49</v>
      </c>
      <c r="F376" s="56" t="s">
        <v>49</v>
      </c>
      <c r="G376" s="42" t="s">
        <v>49</v>
      </c>
      <c r="H376" s="56" t="s">
        <v>49</v>
      </c>
      <c r="I376" s="42" t="s">
        <v>49</v>
      </c>
      <c r="J376" s="56" t="s">
        <v>49</v>
      </c>
      <c r="K376" s="42" t="s">
        <v>49</v>
      </c>
      <c r="L376" s="56" t="s">
        <v>49</v>
      </c>
      <c r="M376" s="42" t="s">
        <v>49</v>
      </c>
      <c r="N376" s="57" t="s">
        <v>49</v>
      </c>
      <c r="O376" s="42" t="s">
        <v>49</v>
      </c>
      <c r="P376" s="57" t="s">
        <v>49</v>
      </c>
      <c r="Q376" s="42" t="s">
        <v>49</v>
      </c>
      <c r="R376" s="57" t="s">
        <v>49</v>
      </c>
      <c r="S376" s="42" t="s">
        <v>49</v>
      </c>
      <c r="T376" s="57" t="s">
        <v>49</v>
      </c>
      <c r="U376" s="42" t="s">
        <v>50</v>
      </c>
      <c r="V376" s="57" t="s">
        <v>60</v>
      </c>
      <c r="W376" s="42" t="s">
        <v>49</v>
      </c>
      <c r="X376" s="57" t="s">
        <v>49</v>
      </c>
      <c r="Y376" s="42" t="s">
        <v>49</v>
      </c>
      <c r="Z376" s="57" t="s">
        <v>49</v>
      </c>
      <c r="AA376" s="42" t="s">
        <v>49</v>
      </c>
      <c r="AB376" s="57" t="s">
        <v>49</v>
      </c>
      <c r="AC376" s="42" t="s">
        <v>49</v>
      </c>
      <c r="AD376" s="57" t="s">
        <v>49</v>
      </c>
      <c r="AE376" s="42" t="s">
        <v>49</v>
      </c>
      <c r="AF376" s="57" t="s">
        <v>49</v>
      </c>
      <c r="AG376" s="42" t="s">
        <v>49</v>
      </c>
      <c r="AH376" s="57" t="s">
        <v>49</v>
      </c>
      <c r="AI376" s="42" t="s">
        <v>49</v>
      </c>
      <c r="AJ376" s="57" t="s">
        <v>49</v>
      </c>
      <c r="AK376" s="42" t="s">
        <v>49</v>
      </c>
      <c r="AL376" s="57" t="s">
        <v>49</v>
      </c>
      <c r="AM376" s="42" t="s">
        <v>49</v>
      </c>
      <c r="AN376" s="57" t="s">
        <v>49</v>
      </c>
      <c r="AO376" s="42" t="s">
        <v>49</v>
      </c>
      <c r="AP376" s="57" t="s">
        <v>49</v>
      </c>
      <c r="AQ376" s="42" t="s">
        <v>49</v>
      </c>
      <c r="AR376" s="57" t="s">
        <v>49</v>
      </c>
      <c r="AS376" s="42" t="s">
        <v>49</v>
      </c>
      <c r="AT376" s="57" t="s">
        <v>49</v>
      </c>
      <c r="AU376" s="42" t="s">
        <v>49</v>
      </c>
      <c r="AV376" s="57" t="s">
        <v>49</v>
      </c>
      <c r="AW376" s="42" t="s">
        <v>49</v>
      </c>
      <c r="AX376" s="57" t="s">
        <v>49</v>
      </c>
      <c r="AY376" s="42" t="s">
        <v>49</v>
      </c>
      <c r="AZ376" s="57" t="s">
        <v>49</v>
      </c>
      <c r="BA376" s="42" t="s">
        <v>49</v>
      </c>
      <c r="BB376" s="57" t="s">
        <v>49</v>
      </c>
      <c r="BC376" s="42" t="s">
        <v>49</v>
      </c>
      <c r="BD376" s="57" t="s">
        <v>49</v>
      </c>
      <c r="BE376" s="42" t="s">
        <v>49</v>
      </c>
      <c r="BF376" s="57" t="s">
        <v>49</v>
      </c>
      <c r="BG376" s="42" t="s">
        <v>49</v>
      </c>
      <c r="BH376" s="57" t="s">
        <v>49</v>
      </c>
      <c r="BI376" s="58"/>
    </row>
    <row r="377" spans="2:61" ht="33" customHeight="1" x14ac:dyDescent="0.2">
      <c r="B377" s="53" t="s">
        <v>779</v>
      </c>
      <c r="C377" s="54" t="s">
        <v>780</v>
      </c>
      <c r="D377" s="55" t="s">
        <v>48</v>
      </c>
      <c r="E377" s="42" t="s">
        <v>49</v>
      </c>
      <c r="F377" s="56" t="s">
        <v>49</v>
      </c>
      <c r="G377" s="42" t="s">
        <v>49</v>
      </c>
      <c r="H377" s="56" t="s">
        <v>49</v>
      </c>
      <c r="I377" s="42" t="s">
        <v>49</v>
      </c>
      <c r="J377" s="56" t="s">
        <v>49</v>
      </c>
      <c r="K377" s="42" t="s">
        <v>49</v>
      </c>
      <c r="L377" s="56" t="s">
        <v>49</v>
      </c>
      <c r="M377" s="42" t="s">
        <v>49</v>
      </c>
      <c r="N377" s="57" t="s">
        <v>49</v>
      </c>
      <c r="O377" s="42" t="s">
        <v>49</v>
      </c>
      <c r="P377" s="57" t="s">
        <v>49</v>
      </c>
      <c r="Q377" s="42" t="s">
        <v>49</v>
      </c>
      <c r="R377" s="57" t="s">
        <v>49</v>
      </c>
      <c r="S377" s="42" t="s">
        <v>55</v>
      </c>
      <c r="T377" s="57" t="s">
        <v>60</v>
      </c>
      <c r="U377" s="42" t="s">
        <v>49</v>
      </c>
      <c r="V377" s="57" t="s">
        <v>49</v>
      </c>
      <c r="W377" s="42" t="s">
        <v>49</v>
      </c>
      <c r="X377" s="57" t="s">
        <v>49</v>
      </c>
      <c r="Y377" s="42" t="s">
        <v>49</v>
      </c>
      <c r="Z377" s="57" t="s">
        <v>49</v>
      </c>
      <c r="AA377" s="42" t="s">
        <v>49</v>
      </c>
      <c r="AB377" s="57" t="s">
        <v>49</v>
      </c>
      <c r="AC377" s="42" t="s">
        <v>49</v>
      </c>
      <c r="AD377" s="57" t="s">
        <v>49</v>
      </c>
      <c r="AE377" s="42" t="s">
        <v>49</v>
      </c>
      <c r="AF377" s="57" t="s">
        <v>49</v>
      </c>
      <c r="AG377" s="42" t="s">
        <v>49</v>
      </c>
      <c r="AH377" s="57" t="s">
        <v>49</v>
      </c>
      <c r="AI377" s="42" t="s">
        <v>49</v>
      </c>
      <c r="AJ377" s="57" t="s">
        <v>49</v>
      </c>
      <c r="AK377" s="42" t="s">
        <v>49</v>
      </c>
      <c r="AL377" s="57" t="s">
        <v>49</v>
      </c>
      <c r="AM377" s="42" t="s">
        <v>49</v>
      </c>
      <c r="AN377" s="57" t="s">
        <v>49</v>
      </c>
      <c r="AO377" s="42" t="s">
        <v>49</v>
      </c>
      <c r="AP377" s="57" t="s">
        <v>49</v>
      </c>
      <c r="AQ377" s="42" t="s">
        <v>49</v>
      </c>
      <c r="AR377" s="57" t="s">
        <v>49</v>
      </c>
      <c r="AS377" s="42" t="s">
        <v>49</v>
      </c>
      <c r="AT377" s="57" t="s">
        <v>49</v>
      </c>
      <c r="AU377" s="42" t="s">
        <v>50</v>
      </c>
      <c r="AV377" s="57" t="s">
        <v>60</v>
      </c>
      <c r="AW377" s="42" t="s">
        <v>49</v>
      </c>
      <c r="AX377" s="57" t="s">
        <v>49</v>
      </c>
      <c r="AY377" s="42" t="s">
        <v>49</v>
      </c>
      <c r="AZ377" s="57" t="s">
        <v>49</v>
      </c>
      <c r="BA377" s="42" t="s">
        <v>49</v>
      </c>
      <c r="BB377" s="57" t="s">
        <v>49</v>
      </c>
      <c r="BC377" s="42" t="s">
        <v>49</v>
      </c>
      <c r="BD377" s="57" t="s">
        <v>49</v>
      </c>
      <c r="BE377" s="42" t="s">
        <v>49</v>
      </c>
      <c r="BF377" s="57" t="s">
        <v>49</v>
      </c>
      <c r="BG377" s="42" t="s">
        <v>49</v>
      </c>
      <c r="BH377" s="57" t="s">
        <v>49</v>
      </c>
      <c r="BI377" s="58"/>
    </row>
    <row r="378" spans="2:61" ht="33" customHeight="1" x14ac:dyDescent="0.2">
      <c r="B378" s="53" t="s">
        <v>781</v>
      </c>
      <c r="C378" s="54" t="s">
        <v>782</v>
      </c>
      <c r="D378" s="55" t="s">
        <v>48</v>
      </c>
      <c r="E378" s="42" t="s">
        <v>49</v>
      </c>
      <c r="F378" s="56" t="s">
        <v>49</v>
      </c>
      <c r="G378" s="42" t="s">
        <v>49</v>
      </c>
      <c r="H378" s="56" t="s">
        <v>49</v>
      </c>
      <c r="I378" s="42" t="s">
        <v>49</v>
      </c>
      <c r="J378" s="56" t="s">
        <v>49</v>
      </c>
      <c r="K378" s="42" t="s">
        <v>49</v>
      </c>
      <c r="L378" s="56" t="s">
        <v>49</v>
      </c>
      <c r="M378" s="42" t="s">
        <v>49</v>
      </c>
      <c r="N378" s="57" t="s">
        <v>49</v>
      </c>
      <c r="O378" s="42" t="s">
        <v>49</v>
      </c>
      <c r="P378" s="57" t="s">
        <v>49</v>
      </c>
      <c r="Q378" s="42" t="s">
        <v>49</v>
      </c>
      <c r="R378" s="57" t="s">
        <v>49</v>
      </c>
      <c r="S378" s="42" t="s">
        <v>55</v>
      </c>
      <c r="T378" s="57" t="s">
        <v>60</v>
      </c>
      <c r="U378" s="42" t="s">
        <v>50</v>
      </c>
      <c r="V378" s="57" t="s">
        <v>60</v>
      </c>
      <c r="W378" s="42" t="s">
        <v>49</v>
      </c>
      <c r="X378" s="57" t="s">
        <v>49</v>
      </c>
      <c r="Y378" s="42" t="s">
        <v>49</v>
      </c>
      <c r="Z378" s="57" t="s">
        <v>49</v>
      </c>
      <c r="AA378" s="42" t="s">
        <v>49</v>
      </c>
      <c r="AB378" s="57" t="s">
        <v>49</v>
      </c>
      <c r="AC378" s="42" t="s">
        <v>49</v>
      </c>
      <c r="AD378" s="57" t="s">
        <v>49</v>
      </c>
      <c r="AE378" s="42" t="s">
        <v>49</v>
      </c>
      <c r="AF378" s="57" t="s">
        <v>49</v>
      </c>
      <c r="AG378" s="42" t="s">
        <v>49</v>
      </c>
      <c r="AH378" s="57" t="s">
        <v>49</v>
      </c>
      <c r="AI378" s="42" t="s">
        <v>49</v>
      </c>
      <c r="AJ378" s="57" t="s">
        <v>49</v>
      </c>
      <c r="AK378" s="42" t="s">
        <v>49</v>
      </c>
      <c r="AL378" s="57" t="s">
        <v>49</v>
      </c>
      <c r="AM378" s="42" t="s">
        <v>49</v>
      </c>
      <c r="AN378" s="57" t="s">
        <v>49</v>
      </c>
      <c r="AO378" s="42" t="s">
        <v>49</v>
      </c>
      <c r="AP378" s="57" t="s">
        <v>49</v>
      </c>
      <c r="AQ378" s="42" t="s">
        <v>49</v>
      </c>
      <c r="AR378" s="57" t="s">
        <v>49</v>
      </c>
      <c r="AS378" s="42" t="s">
        <v>49</v>
      </c>
      <c r="AT378" s="57" t="s">
        <v>49</v>
      </c>
      <c r="AU378" s="42" t="s">
        <v>49</v>
      </c>
      <c r="AV378" s="57" t="s">
        <v>49</v>
      </c>
      <c r="AW378" s="42" t="s">
        <v>49</v>
      </c>
      <c r="AX378" s="57" t="s">
        <v>49</v>
      </c>
      <c r="AY378" s="42" t="s">
        <v>49</v>
      </c>
      <c r="AZ378" s="57" t="s">
        <v>49</v>
      </c>
      <c r="BA378" s="42" t="s">
        <v>49</v>
      </c>
      <c r="BB378" s="57" t="s">
        <v>49</v>
      </c>
      <c r="BC378" s="42" t="s">
        <v>49</v>
      </c>
      <c r="BD378" s="57" t="s">
        <v>49</v>
      </c>
      <c r="BE378" s="42" t="s">
        <v>57</v>
      </c>
      <c r="BF378" s="57" t="s">
        <v>60</v>
      </c>
      <c r="BG378" s="42" t="s">
        <v>49</v>
      </c>
      <c r="BH378" s="57" t="s">
        <v>49</v>
      </c>
      <c r="BI378" s="58"/>
    </row>
    <row r="379" spans="2:61" ht="33" customHeight="1" x14ac:dyDescent="0.2">
      <c r="B379" s="53" t="s">
        <v>783</v>
      </c>
      <c r="C379" s="54" t="s">
        <v>784</v>
      </c>
      <c r="D379" s="55" t="s">
        <v>48</v>
      </c>
      <c r="E379" s="42" t="s">
        <v>49</v>
      </c>
      <c r="F379" s="56" t="s">
        <v>49</v>
      </c>
      <c r="G379" s="42" t="s">
        <v>49</v>
      </c>
      <c r="H379" s="56" t="s">
        <v>49</v>
      </c>
      <c r="I379" s="42" t="s">
        <v>49</v>
      </c>
      <c r="J379" s="56" t="s">
        <v>49</v>
      </c>
      <c r="K379" s="42" t="s">
        <v>49</v>
      </c>
      <c r="L379" s="56" t="s">
        <v>49</v>
      </c>
      <c r="M379" s="42" t="s">
        <v>49</v>
      </c>
      <c r="N379" s="57" t="s">
        <v>49</v>
      </c>
      <c r="O379" s="42" t="s">
        <v>49</v>
      </c>
      <c r="P379" s="57" t="s">
        <v>49</v>
      </c>
      <c r="Q379" s="42" t="s">
        <v>49</v>
      </c>
      <c r="R379" s="57" t="s">
        <v>49</v>
      </c>
      <c r="S379" s="42" t="s">
        <v>49</v>
      </c>
      <c r="T379" s="57" t="s">
        <v>49</v>
      </c>
      <c r="U379" s="42" t="s">
        <v>49</v>
      </c>
      <c r="V379" s="57" t="s">
        <v>49</v>
      </c>
      <c r="W379" s="42" t="s">
        <v>49</v>
      </c>
      <c r="X379" s="57" t="s">
        <v>49</v>
      </c>
      <c r="Y379" s="42" t="s">
        <v>49</v>
      </c>
      <c r="Z379" s="57" t="s">
        <v>49</v>
      </c>
      <c r="AA379" s="42" t="s">
        <v>49</v>
      </c>
      <c r="AB379" s="57" t="s">
        <v>49</v>
      </c>
      <c r="AC379" s="42" t="s">
        <v>49</v>
      </c>
      <c r="AD379" s="57" t="s">
        <v>49</v>
      </c>
      <c r="AE379" s="42" t="s">
        <v>49</v>
      </c>
      <c r="AF379" s="57" t="s">
        <v>49</v>
      </c>
      <c r="AG379" s="42" t="s">
        <v>49</v>
      </c>
      <c r="AH379" s="57" t="s">
        <v>49</v>
      </c>
      <c r="AI379" s="42" t="s">
        <v>49</v>
      </c>
      <c r="AJ379" s="57" t="s">
        <v>49</v>
      </c>
      <c r="AK379" s="42" t="s">
        <v>49</v>
      </c>
      <c r="AL379" s="57" t="s">
        <v>49</v>
      </c>
      <c r="AM379" s="42" t="s">
        <v>49</v>
      </c>
      <c r="AN379" s="57" t="s">
        <v>49</v>
      </c>
      <c r="AO379" s="42" t="s">
        <v>49</v>
      </c>
      <c r="AP379" s="57" t="s">
        <v>49</v>
      </c>
      <c r="AQ379" s="42" t="s">
        <v>49</v>
      </c>
      <c r="AR379" s="57" t="s">
        <v>49</v>
      </c>
      <c r="AS379" s="42" t="s">
        <v>49</v>
      </c>
      <c r="AT379" s="57" t="s">
        <v>49</v>
      </c>
      <c r="AU379" s="42" t="s">
        <v>50</v>
      </c>
      <c r="AV379" s="57" t="s">
        <v>60</v>
      </c>
      <c r="AW379" s="42" t="s">
        <v>49</v>
      </c>
      <c r="AX379" s="57" t="s">
        <v>49</v>
      </c>
      <c r="AY379" s="42" t="s">
        <v>49</v>
      </c>
      <c r="AZ379" s="57" t="s">
        <v>49</v>
      </c>
      <c r="BA379" s="42" t="s">
        <v>49</v>
      </c>
      <c r="BB379" s="57" t="s">
        <v>49</v>
      </c>
      <c r="BC379" s="42" t="s">
        <v>49</v>
      </c>
      <c r="BD379" s="57" t="s">
        <v>49</v>
      </c>
      <c r="BE379" s="42" t="s">
        <v>49</v>
      </c>
      <c r="BF379" s="57" t="s">
        <v>49</v>
      </c>
      <c r="BG379" s="42" t="s">
        <v>49</v>
      </c>
      <c r="BH379" s="57" t="s">
        <v>49</v>
      </c>
      <c r="BI379" s="58"/>
    </row>
    <row r="380" spans="2:61" ht="33" customHeight="1" x14ac:dyDescent="0.2">
      <c r="B380" s="53" t="s">
        <v>785</v>
      </c>
      <c r="C380" s="54" t="s">
        <v>786</v>
      </c>
      <c r="D380" s="55" t="s">
        <v>48</v>
      </c>
      <c r="E380" s="42" t="s">
        <v>49</v>
      </c>
      <c r="F380" s="56" t="s">
        <v>49</v>
      </c>
      <c r="G380" s="42" t="s">
        <v>49</v>
      </c>
      <c r="H380" s="56" t="s">
        <v>49</v>
      </c>
      <c r="I380" s="42" t="s">
        <v>49</v>
      </c>
      <c r="J380" s="56" t="s">
        <v>49</v>
      </c>
      <c r="K380" s="42" t="s">
        <v>49</v>
      </c>
      <c r="L380" s="56" t="s">
        <v>49</v>
      </c>
      <c r="M380" s="42" t="s">
        <v>49</v>
      </c>
      <c r="N380" s="57" t="s">
        <v>49</v>
      </c>
      <c r="O380" s="42" t="s">
        <v>49</v>
      </c>
      <c r="P380" s="57" t="s">
        <v>49</v>
      </c>
      <c r="Q380" s="42" t="s">
        <v>49</v>
      </c>
      <c r="R380" s="57" t="s">
        <v>49</v>
      </c>
      <c r="S380" s="42" t="s">
        <v>55</v>
      </c>
      <c r="T380" s="57" t="s">
        <v>60</v>
      </c>
      <c r="U380" s="42" t="s">
        <v>49</v>
      </c>
      <c r="V380" s="57" t="s">
        <v>49</v>
      </c>
      <c r="W380" s="42" t="s">
        <v>49</v>
      </c>
      <c r="X380" s="57" t="s">
        <v>49</v>
      </c>
      <c r="Y380" s="42" t="s">
        <v>49</v>
      </c>
      <c r="Z380" s="57" t="s">
        <v>49</v>
      </c>
      <c r="AA380" s="42" t="s">
        <v>49</v>
      </c>
      <c r="AB380" s="57" t="s">
        <v>49</v>
      </c>
      <c r="AC380" s="42" t="s">
        <v>49</v>
      </c>
      <c r="AD380" s="57" t="s">
        <v>49</v>
      </c>
      <c r="AE380" s="42" t="s">
        <v>49</v>
      </c>
      <c r="AF380" s="57" t="s">
        <v>49</v>
      </c>
      <c r="AG380" s="42" t="s">
        <v>49</v>
      </c>
      <c r="AH380" s="57" t="s">
        <v>49</v>
      </c>
      <c r="AI380" s="42" t="s">
        <v>49</v>
      </c>
      <c r="AJ380" s="57" t="s">
        <v>49</v>
      </c>
      <c r="AK380" s="42" t="s">
        <v>49</v>
      </c>
      <c r="AL380" s="57" t="s">
        <v>49</v>
      </c>
      <c r="AM380" s="42" t="s">
        <v>49</v>
      </c>
      <c r="AN380" s="57" t="s">
        <v>49</v>
      </c>
      <c r="AO380" s="42" t="s">
        <v>49</v>
      </c>
      <c r="AP380" s="57" t="s">
        <v>49</v>
      </c>
      <c r="AQ380" s="42" t="s">
        <v>49</v>
      </c>
      <c r="AR380" s="57" t="s">
        <v>49</v>
      </c>
      <c r="AS380" s="42" t="s">
        <v>49</v>
      </c>
      <c r="AT380" s="57" t="s">
        <v>49</v>
      </c>
      <c r="AU380" s="42" t="s">
        <v>50</v>
      </c>
      <c r="AV380" s="57" t="s">
        <v>60</v>
      </c>
      <c r="AW380" s="42" t="s">
        <v>49</v>
      </c>
      <c r="AX380" s="57" t="s">
        <v>49</v>
      </c>
      <c r="AY380" s="42" t="s">
        <v>49</v>
      </c>
      <c r="AZ380" s="57" t="s">
        <v>49</v>
      </c>
      <c r="BA380" s="42" t="s">
        <v>49</v>
      </c>
      <c r="BB380" s="57" t="s">
        <v>49</v>
      </c>
      <c r="BC380" s="42" t="s">
        <v>49</v>
      </c>
      <c r="BD380" s="57" t="s">
        <v>49</v>
      </c>
      <c r="BE380" s="42" t="s">
        <v>49</v>
      </c>
      <c r="BF380" s="57" t="s">
        <v>49</v>
      </c>
      <c r="BG380" s="42" t="s">
        <v>49</v>
      </c>
      <c r="BH380" s="57" t="s">
        <v>49</v>
      </c>
      <c r="BI380" s="58"/>
    </row>
    <row r="381" spans="2:61" ht="33" customHeight="1" x14ac:dyDescent="0.2">
      <c r="B381" s="53" t="s">
        <v>787</v>
      </c>
      <c r="C381" s="54" t="s">
        <v>788</v>
      </c>
      <c r="D381" s="55" t="s">
        <v>48</v>
      </c>
      <c r="E381" s="42" t="s">
        <v>49</v>
      </c>
      <c r="F381" s="56" t="s">
        <v>49</v>
      </c>
      <c r="G381" s="42" t="s">
        <v>49</v>
      </c>
      <c r="H381" s="56" t="s">
        <v>49</v>
      </c>
      <c r="I381" s="42" t="s">
        <v>49</v>
      </c>
      <c r="J381" s="56" t="s">
        <v>49</v>
      </c>
      <c r="K381" s="42" t="s">
        <v>49</v>
      </c>
      <c r="L381" s="56" t="s">
        <v>49</v>
      </c>
      <c r="M381" s="42" t="s">
        <v>49</v>
      </c>
      <c r="N381" s="57" t="s">
        <v>49</v>
      </c>
      <c r="O381" s="42" t="s">
        <v>49</v>
      </c>
      <c r="P381" s="57" t="s">
        <v>49</v>
      </c>
      <c r="Q381" s="42" t="s">
        <v>49</v>
      </c>
      <c r="R381" s="57" t="s">
        <v>49</v>
      </c>
      <c r="S381" s="42" t="s">
        <v>50</v>
      </c>
      <c r="T381" s="57" t="s">
        <v>60</v>
      </c>
      <c r="U381" s="42" t="s">
        <v>49</v>
      </c>
      <c r="V381" s="57" t="s">
        <v>49</v>
      </c>
      <c r="W381" s="42" t="s">
        <v>49</v>
      </c>
      <c r="X381" s="57" t="s">
        <v>49</v>
      </c>
      <c r="Y381" s="42" t="s">
        <v>49</v>
      </c>
      <c r="Z381" s="57" t="s">
        <v>49</v>
      </c>
      <c r="AA381" s="42" t="s">
        <v>49</v>
      </c>
      <c r="AB381" s="57" t="s">
        <v>49</v>
      </c>
      <c r="AC381" s="42" t="s">
        <v>49</v>
      </c>
      <c r="AD381" s="57" t="s">
        <v>49</v>
      </c>
      <c r="AE381" s="42" t="s">
        <v>49</v>
      </c>
      <c r="AF381" s="57" t="s">
        <v>49</v>
      </c>
      <c r="AG381" s="42" t="s">
        <v>49</v>
      </c>
      <c r="AH381" s="57" t="s">
        <v>49</v>
      </c>
      <c r="AI381" s="42" t="s">
        <v>49</v>
      </c>
      <c r="AJ381" s="57" t="s">
        <v>49</v>
      </c>
      <c r="AK381" s="42" t="s">
        <v>49</v>
      </c>
      <c r="AL381" s="57" t="s">
        <v>49</v>
      </c>
      <c r="AM381" s="42" t="s">
        <v>49</v>
      </c>
      <c r="AN381" s="57" t="s">
        <v>49</v>
      </c>
      <c r="AO381" s="42" t="s">
        <v>49</v>
      </c>
      <c r="AP381" s="57" t="s">
        <v>49</v>
      </c>
      <c r="AQ381" s="42" t="s">
        <v>49</v>
      </c>
      <c r="AR381" s="57" t="s">
        <v>49</v>
      </c>
      <c r="AS381" s="42" t="s">
        <v>49</v>
      </c>
      <c r="AT381" s="57" t="s">
        <v>49</v>
      </c>
      <c r="AU381" s="42" t="s">
        <v>49</v>
      </c>
      <c r="AV381" s="57" t="s">
        <v>49</v>
      </c>
      <c r="AW381" s="42" t="s">
        <v>49</v>
      </c>
      <c r="AX381" s="57" t="s">
        <v>49</v>
      </c>
      <c r="AY381" s="42" t="s">
        <v>49</v>
      </c>
      <c r="AZ381" s="57" t="s">
        <v>49</v>
      </c>
      <c r="BA381" s="42" t="s">
        <v>49</v>
      </c>
      <c r="BB381" s="57" t="s">
        <v>49</v>
      </c>
      <c r="BC381" s="42" t="s">
        <v>49</v>
      </c>
      <c r="BD381" s="57" t="s">
        <v>49</v>
      </c>
      <c r="BE381" s="42" t="s">
        <v>49</v>
      </c>
      <c r="BF381" s="57" t="s">
        <v>49</v>
      </c>
      <c r="BG381" s="42" t="s">
        <v>49</v>
      </c>
      <c r="BH381" s="57" t="s">
        <v>49</v>
      </c>
      <c r="BI381" s="58"/>
    </row>
    <row r="382" spans="2:61" ht="33" customHeight="1" x14ac:dyDescent="0.2">
      <c r="B382" s="53" t="s">
        <v>789</v>
      </c>
      <c r="C382" s="54" t="s">
        <v>790</v>
      </c>
      <c r="D382" s="55" t="s">
        <v>48</v>
      </c>
      <c r="E382" s="42" t="s">
        <v>49</v>
      </c>
      <c r="F382" s="56" t="s">
        <v>49</v>
      </c>
      <c r="G382" s="42" t="s">
        <v>49</v>
      </c>
      <c r="H382" s="56" t="s">
        <v>49</v>
      </c>
      <c r="I382" s="42" t="s">
        <v>49</v>
      </c>
      <c r="J382" s="56" t="s">
        <v>49</v>
      </c>
      <c r="K382" s="42" t="s">
        <v>49</v>
      </c>
      <c r="L382" s="56" t="s">
        <v>49</v>
      </c>
      <c r="M382" s="42" t="s">
        <v>49</v>
      </c>
      <c r="N382" s="57" t="s">
        <v>49</v>
      </c>
      <c r="O382" s="42" t="s">
        <v>49</v>
      </c>
      <c r="P382" s="57" t="s">
        <v>49</v>
      </c>
      <c r="Q382" s="42" t="s">
        <v>49</v>
      </c>
      <c r="R382" s="57" t="s">
        <v>49</v>
      </c>
      <c r="S382" s="42" t="s">
        <v>49</v>
      </c>
      <c r="T382" s="57" t="s">
        <v>49</v>
      </c>
      <c r="U382" s="42" t="s">
        <v>49</v>
      </c>
      <c r="V382" s="57" t="s">
        <v>49</v>
      </c>
      <c r="W382" s="42" t="s">
        <v>49</v>
      </c>
      <c r="X382" s="57" t="s">
        <v>49</v>
      </c>
      <c r="Y382" s="42" t="s">
        <v>50</v>
      </c>
      <c r="Z382" s="57" t="s">
        <v>60</v>
      </c>
      <c r="AA382" s="42" t="s">
        <v>49</v>
      </c>
      <c r="AB382" s="57" t="s">
        <v>49</v>
      </c>
      <c r="AC382" s="42" t="s">
        <v>49</v>
      </c>
      <c r="AD382" s="57" t="s">
        <v>49</v>
      </c>
      <c r="AE382" s="42" t="s">
        <v>49</v>
      </c>
      <c r="AF382" s="57" t="s">
        <v>49</v>
      </c>
      <c r="AG382" s="42" t="s">
        <v>49</v>
      </c>
      <c r="AH382" s="57" t="s">
        <v>49</v>
      </c>
      <c r="AI382" s="42" t="s">
        <v>49</v>
      </c>
      <c r="AJ382" s="57" t="s">
        <v>49</v>
      </c>
      <c r="AK382" s="42" t="s">
        <v>49</v>
      </c>
      <c r="AL382" s="57" t="s">
        <v>49</v>
      </c>
      <c r="AM382" s="42" t="s">
        <v>49</v>
      </c>
      <c r="AN382" s="57" t="s">
        <v>49</v>
      </c>
      <c r="AO382" s="42" t="s">
        <v>49</v>
      </c>
      <c r="AP382" s="57" t="s">
        <v>49</v>
      </c>
      <c r="AQ382" s="42" t="s">
        <v>55</v>
      </c>
      <c r="AR382" s="57" t="s">
        <v>51</v>
      </c>
      <c r="AS382" s="42" t="s">
        <v>49</v>
      </c>
      <c r="AT382" s="57" t="s">
        <v>49</v>
      </c>
      <c r="AU382" s="42" t="s">
        <v>49</v>
      </c>
      <c r="AV382" s="57" t="s">
        <v>49</v>
      </c>
      <c r="AW382" s="42" t="s">
        <v>49</v>
      </c>
      <c r="AX382" s="57" t="s">
        <v>49</v>
      </c>
      <c r="AY382" s="42" t="s">
        <v>49</v>
      </c>
      <c r="AZ382" s="57" t="s">
        <v>49</v>
      </c>
      <c r="BA382" s="42" t="s">
        <v>49</v>
      </c>
      <c r="BB382" s="57" t="s">
        <v>49</v>
      </c>
      <c r="BC382" s="42" t="s">
        <v>49</v>
      </c>
      <c r="BD382" s="57" t="s">
        <v>49</v>
      </c>
      <c r="BE382" s="42" t="s">
        <v>49</v>
      </c>
      <c r="BF382" s="57" t="s">
        <v>49</v>
      </c>
      <c r="BG382" s="42" t="s">
        <v>49</v>
      </c>
      <c r="BH382" s="57" t="s">
        <v>49</v>
      </c>
      <c r="BI382" s="58"/>
    </row>
    <row r="383" spans="2:61" ht="33" customHeight="1" x14ac:dyDescent="0.2">
      <c r="B383" s="53" t="s">
        <v>791</v>
      </c>
      <c r="C383" s="54" t="s">
        <v>792</v>
      </c>
      <c r="D383" s="55" t="s">
        <v>48</v>
      </c>
      <c r="E383" s="42" t="s">
        <v>55</v>
      </c>
      <c r="F383" s="56" t="s">
        <v>51</v>
      </c>
      <c r="G383" s="42" t="s">
        <v>50</v>
      </c>
      <c r="H383" s="56" t="s">
        <v>51</v>
      </c>
      <c r="I383" s="42" t="s">
        <v>49</v>
      </c>
      <c r="J383" s="56" t="s">
        <v>49</v>
      </c>
      <c r="K383" s="42" t="s">
        <v>49</v>
      </c>
      <c r="L383" s="56" t="s">
        <v>49</v>
      </c>
      <c r="M383" s="42" t="s">
        <v>49</v>
      </c>
      <c r="N383" s="57" t="s">
        <v>49</v>
      </c>
      <c r="O383" s="42" t="s">
        <v>49</v>
      </c>
      <c r="P383" s="57" t="s">
        <v>49</v>
      </c>
      <c r="Q383" s="42" t="s">
        <v>49</v>
      </c>
      <c r="R383" s="57" t="s">
        <v>49</v>
      </c>
      <c r="S383" s="42" t="s">
        <v>49</v>
      </c>
      <c r="T383" s="57" t="s">
        <v>49</v>
      </c>
      <c r="U383" s="42" t="s">
        <v>49</v>
      </c>
      <c r="V383" s="57" t="s">
        <v>49</v>
      </c>
      <c r="W383" s="42" t="s">
        <v>49</v>
      </c>
      <c r="X383" s="57" t="s">
        <v>49</v>
      </c>
      <c r="Y383" s="42" t="s">
        <v>49</v>
      </c>
      <c r="Z383" s="57" t="s">
        <v>49</v>
      </c>
      <c r="AA383" s="42" t="s">
        <v>49</v>
      </c>
      <c r="AB383" s="57" t="s">
        <v>49</v>
      </c>
      <c r="AC383" s="42" t="s">
        <v>49</v>
      </c>
      <c r="AD383" s="57" t="s">
        <v>49</v>
      </c>
      <c r="AE383" s="42" t="s">
        <v>49</v>
      </c>
      <c r="AF383" s="57" t="s">
        <v>49</v>
      </c>
      <c r="AG383" s="42" t="s">
        <v>49</v>
      </c>
      <c r="AH383" s="57" t="s">
        <v>49</v>
      </c>
      <c r="AI383" s="42" t="s">
        <v>49</v>
      </c>
      <c r="AJ383" s="57" t="s">
        <v>49</v>
      </c>
      <c r="AK383" s="42" t="s">
        <v>49</v>
      </c>
      <c r="AL383" s="57" t="s">
        <v>49</v>
      </c>
      <c r="AM383" s="42" t="s">
        <v>49</v>
      </c>
      <c r="AN383" s="57" t="s">
        <v>49</v>
      </c>
      <c r="AO383" s="42" t="s">
        <v>49</v>
      </c>
      <c r="AP383" s="57" t="s">
        <v>49</v>
      </c>
      <c r="AQ383" s="42" t="s">
        <v>49</v>
      </c>
      <c r="AR383" s="57" t="s">
        <v>49</v>
      </c>
      <c r="AS383" s="42" t="s">
        <v>49</v>
      </c>
      <c r="AT383" s="57" t="s">
        <v>49</v>
      </c>
      <c r="AU383" s="42" t="s">
        <v>49</v>
      </c>
      <c r="AV383" s="57" t="s">
        <v>49</v>
      </c>
      <c r="AW383" s="42" t="s">
        <v>49</v>
      </c>
      <c r="AX383" s="57" t="s">
        <v>49</v>
      </c>
      <c r="AY383" s="42" t="s">
        <v>49</v>
      </c>
      <c r="AZ383" s="57" t="s">
        <v>49</v>
      </c>
      <c r="BA383" s="42" t="s">
        <v>49</v>
      </c>
      <c r="BB383" s="57" t="s">
        <v>49</v>
      </c>
      <c r="BC383" s="42" t="s">
        <v>49</v>
      </c>
      <c r="BD383" s="57" t="s">
        <v>49</v>
      </c>
      <c r="BE383" s="42" t="s">
        <v>49</v>
      </c>
      <c r="BF383" s="57" t="s">
        <v>49</v>
      </c>
      <c r="BG383" s="42" t="s">
        <v>49</v>
      </c>
      <c r="BH383" s="57" t="s">
        <v>49</v>
      </c>
      <c r="BI383" s="58"/>
    </row>
    <row r="384" spans="2:61" ht="33" customHeight="1" x14ac:dyDescent="0.2">
      <c r="B384" s="53" t="s">
        <v>793</v>
      </c>
      <c r="C384" s="54" t="s">
        <v>794</v>
      </c>
      <c r="D384" s="55" t="s">
        <v>48</v>
      </c>
      <c r="E384" s="42" t="s">
        <v>49</v>
      </c>
      <c r="F384" s="56" t="s">
        <v>49</v>
      </c>
      <c r="G384" s="42" t="s">
        <v>49</v>
      </c>
      <c r="H384" s="56" t="s">
        <v>49</v>
      </c>
      <c r="I384" s="42" t="s">
        <v>49</v>
      </c>
      <c r="J384" s="56" t="s">
        <v>49</v>
      </c>
      <c r="K384" s="42" t="s">
        <v>49</v>
      </c>
      <c r="L384" s="56" t="s">
        <v>49</v>
      </c>
      <c r="M384" s="42" t="s">
        <v>49</v>
      </c>
      <c r="N384" s="57" t="s">
        <v>49</v>
      </c>
      <c r="O384" s="42" t="s">
        <v>49</v>
      </c>
      <c r="P384" s="57" t="s">
        <v>49</v>
      </c>
      <c r="Q384" s="42" t="s">
        <v>49</v>
      </c>
      <c r="R384" s="57" t="s">
        <v>49</v>
      </c>
      <c r="S384" s="42" t="s">
        <v>49</v>
      </c>
      <c r="T384" s="57" t="s">
        <v>49</v>
      </c>
      <c r="U384" s="42" t="s">
        <v>49</v>
      </c>
      <c r="V384" s="57" t="s">
        <v>49</v>
      </c>
      <c r="W384" s="42" t="s">
        <v>49</v>
      </c>
      <c r="X384" s="57" t="s">
        <v>49</v>
      </c>
      <c r="Y384" s="42" t="s">
        <v>50</v>
      </c>
      <c r="Z384" s="57" t="s">
        <v>60</v>
      </c>
      <c r="AA384" s="42" t="s">
        <v>49</v>
      </c>
      <c r="AB384" s="57" t="s">
        <v>49</v>
      </c>
      <c r="AC384" s="42" t="s">
        <v>49</v>
      </c>
      <c r="AD384" s="57" t="s">
        <v>49</v>
      </c>
      <c r="AE384" s="42" t="s">
        <v>49</v>
      </c>
      <c r="AF384" s="57" t="s">
        <v>49</v>
      </c>
      <c r="AG384" s="42" t="s">
        <v>49</v>
      </c>
      <c r="AH384" s="57" t="s">
        <v>49</v>
      </c>
      <c r="AI384" s="42" t="s">
        <v>49</v>
      </c>
      <c r="AJ384" s="57" t="s">
        <v>49</v>
      </c>
      <c r="AK384" s="42" t="s">
        <v>49</v>
      </c>
      <c r="AL384" s="57" t="s">
        <v>49</v>
      </c>
      <c r="AM384" s="42" t="s">
        <v>49</v>
      </c>
      <c r="AN384" s="57" t="s">
        <v>49</v>
      </c>
      <c r="AO384" s="42" t="s">
        <v>49</v>
      </c>
      <c r="AP384" s="57" t="s">
        <v>49</v>
      </c>
      <c r="AQ384" s="42" t="s">
        <v>55</v>
      </c>
      <c r="AR384" s="57" t="s">
        <v>60</v>
      </c>
      <c r="AS384" s="42" t="s">
        <v>49</v>
      </c>
      <c r="AT384" s="57" t="s">
        <v>49</v>
      </c>
      <c r="AU384" s="42" t="s">
        <v>49</v>
      </c>
      <c r="AV384" s="57" t="s">
        <v>49</v>
      </c>
      <c r="AW384" s="42" t="s">
        <v>49</v>
      </c>
      <c r="AX384" s="57" t="s">
        <v>49</v>
      </c>
      <c r="AY384" s="42" t="s">
        <v>49</v>
      </c>
      <c r="AZ384" s="57" t="s">
        <v>49</v>
      </c>
      <c r="BA384" s="42" t="s">
        <v>49</v>
      </c>
      <c r="BB384" s="57" t="s">
        <v>49</v>
      </c>
      <c r="BC384" s="42" t="s">
        <v>49</v>
      </c>
      <c r="BD384" s="57" t="s">
        <v>49</v>
      </c>
      <c r="BE384" s="42" t="s">
        <v>49</v>
      </c>
      <c r="BF384" s="57" t="s">
        <v>49</v>
      </c>
      <c r="BG384" s="42" t="s">
        <v>49</v>
      </c>
      <c r="BH384" s="57" t="s">
        <v>49</v>
      </c>
      <c r="BI384" s="58"/>
    </row>
    <row r="385" spans="2:61" ht="33" customHeight="1" x14ac:dyDescent="0.2">
      <c r="B385" s="53" t="s">
        <v>795</v>
      </c>
      <c r="C385" s="54" t="s">
        <v>796</v>
      </c>
      <c r="D385" s="55" t="s">
        <v>48</v>
      </c>
      <c r="E385" s="42" t="s">
        <v>50</v>
      </c>
      <c r="F385" s="56" t="s">
        <v>60</v>
      </c>
      <c r="G385" s="42" t="s">
        <v>49</v>
      </c>
      <c r="H385" s="56" t="s">
        <v>49</v>
      </c>
      <c r="I385" s="42" t="s">
        <v>49</v>
      </c>
      <c r="J385" s="56" t="s">
        <v>49</v>
      </c>
      <c r="K385" s="42" t="s">
        <v>49</v>
      </c>
      <c r="L385" s="56" t="s">
        <v>49</v>
      </c>
      <c r="M385" s="42" t="s">
        <v>57</v>
      </c>
      <c r="N385" s="57" t="s">
        <v>60</v>
      </c>
      <c r="O385" s="42" t="s">
        <v>49</v>
      </c>
      <c r="P385" s="57" t="s">
        <v>49</v>
      </c>
      <c r="Q385" s="42" t="s">
        <v>49</v>
      </c>
      <c r="R385" s="57" t="s">
        <v>49</v>
      </c>
      <c r="S385" s="42" t="s">
        <v>49</v>
      </c>
      <c r="T385" s="57" t="s">
        <v>49</v>
      </c>
      <c r="U385" s="42" t="s">
        <v>49</v>
      </c>
      <c r="V385" s="57" t="s">
        <v>49</v>
      </c>
      <c r="W385" s="42" t="s">
        <v>49</v>
      </c>
      <c r="X385" s="57" t="s">
        <v>49</v>
      </c>
      <c r="Y385" s="42" t="s">
        <v>49</v>
      </c>
      <c r="Z385" s="57" t="s">
        <v>49</v>
      </c>
      <c r="AA385" s="42" t="s">
        <v>49</v>
      </c>
      <c r="AB385" s="57" t="s">
        <v>49</v>
      </c>
      <c r="AC385" s="42" t="s">
        <v>55</v>
      </c>
      <c r="AD385" s="57" t="s">
        <v>60</v>
      </c>
      <c r="AE385" s="42" t="s">
        <v>49</v>
      </c>
      <c r="AF385" s="57" t="s">
        <v>49</v>
      </c>
      <c r="AG385" s="42" t="s">
        <v>49</v>
      </c>
      <c r="AH385" s="57" t="s">
        <v>49</v>
      </c>
      <c r="AI385" s="42" t="s">
        <v>49</v>
      </c>
      <c r="AJ385" s="57" t="s">
        <v>49</v>
      </c>
      <c r="AK385" s="42" t="s">
        <v>49</v>
      </c>
      <c r="AL385" s="57" t="s">
        <v>49</v>
      </c>
      <c r="AM385" s="42" t="s">
        <v>49</v>
      </c>
      <c r="AN385" s="57" t="s">
        <v>49</v>
      </c>
      <c r="AO385" s="42" t="s">
        <v>49</v>
      </c>
      <c r="AP385" s="57" t="s">
        <v>49</v>
      </c>
      <c r="AQ385" s="42" t="s">
        <v>49</v>
      </c>
      <c r="AR385" s="57" t="s">
        <v>49</v>
      </c>
      <c r="AS385" s="42" t="s">
        <v>49</v>
      </c>
      <c r="AT385" s="57" t="s">
        <v>49</v>
      </c>
      <c r="AU385" s="42" t="s">
        <v>49</v>
      </c>
      <c r="AV385" s="57" t="s">
        <v>49</v>
      </c>
      <c r="AW385" s="42" t="s">
        <v>49</v>
      </c>
      <c r="AX385" s="57" t="s">
        <v>49</v>
      </c>
      <c r="AY385" s="42" t="s">
        <v>49</v>
      </c>
      <c r="AZ385" s="57" t="s">
        <v>49</v>
      </c>
      <c r="BA385" s="42" t="s">
        <v>49</v>
      </c>
      <c r="BB385" s="57" t="s">
        <v>49</v>
      </c>
      <c r="BC385" s="42" t="s">
        <v>49</v>
      </c>
      <c r="BD385" s="57" t="s">
        <v>49</v>
      </c>
      <c r="BE385" s="42" t="s">
        <v>49</v>
      </c>
      <c r="BF385" s="57" t="s">
        <v>49</v>
      </c>
      <c r="BG385" s="42" t="s">
        <v>49</v>
      </c>
      <c r="BH385" s="57" t="s">
        <v>49</v>
      </c>
      <c r="BI385" s="58"/>
    </row>
    <row r="386" spans="2:61" ht="33" customHeight="1" x14ac:dyDescent="0.2">
      <c r="B386" s="53" t="s">
        <v>797</v>
      </c>
      <c r="C386" s="54" t="s">
        <v>798</v>
      </c>
      <c r="D386" s="55" t="s">
        <v>48</v>
      </c>
      <c r="E386" s="42" t="s">
        <v>55</v>
      </c>
      <c r="F386" s="56" t="s">
        <v>56</v>
      </c>
      <c r="G386" s="42" t="s">
        <v>49</v>
      </c>
      <c r="H386" s="56" t="s">
        <v>49</v>
      </c>
      <c r="I386" s="42" t="s">
        <v>49</v>
      </c>
      <c r="J386" s="56" t="s">
        <v>49</v>
      </c>
      <c r="K386" s="42" t="s">
        <v>49</v>
      </c>
      <c r="L386" s="56" t="s">
        <v>49</v>
      </c>
      <c r="M386" s="42" t="s">
        <v>57</v>
      </c>
      <c r="N386" s="57" t="s">
        <v>51</v>
      </c>
      <c r="O386" s="42" t="s">
        <v>49</v>
      </c>
      <c r="P386" s="57" t="s">
        <v>49</v>
      </c>
      <c r="Q386" s="42" t="s">
        <v>49</v>
      </c>
      <c r="R386" s="57" t="s">
        <v>49</v>
      </c>
      <c r="S386" s="42" t="s">
        <v>49</v>
      </c>
      <c r="T386" s="57" t="s">
        <v>49</v>
      </c>
      <c r="U386" s="42" t="s">
        <v>49</v>
      </c>
      <c r="V386" s="57" t="s">
        <v>49</v>
      </c>
      <c r="W386" s="42" t="s">
        <v>49</v>
      </c>
      <c r="X386" s="57" t="s">
        <v>49</v>
      </c>
      <c r="Y386" s="42" t="s">
        <v>49</v>
      </c>
      <c r="Z386" s="57" t="s">
        <v>49</v>
      </c>
      <c r="AA386" s="42" t="s">
        <v>49</v>
      </c>
      <c r="AB386" s="57" t="s">
        <v>49</v>
      </c>
      <c r="AC386" s="42" t="s">
        <v>50</v>
      </c>
      <c r="AD386" s="57" t="s">
        <v>60</v>
      </c>
      <c r="AE386" s="42" t="s">
        <v>49</v>
      </c>
      <c r="AF386" s="57" t="s">
        <v>49</v>
      </c>
      <c r="AG386" s="42" t="s">
        <v>49</v>
      </c>
      <c r="AH386" s="57" t="s">
        <v>49</v>
      </c>
      <c r="AI386" s="42" t="s">
        <v>49</v>
      </c>
      <c r="AJ386" s="57" t="s">
        <v>49</v>
      </c>
      <c r="AK386" s="42" t="s">
        <v>49</v>
      </c>
      <c r="AL386" s="57" t="s">
        <v>49</v>
      </c>
      <c r="AM386" s="42" t="s">
        <v>49</v>
      </c>
      <c r="AN386" s="57" t="s">
        <v>49</v>
      </c>
      <c r="AO386" s="42" t="s">
        <v>49</v>
      </c>
      <c r="AP386" s="57" t="s">
        <v>49</v>
      </c>
      <c r="AQ386" s="42" t="s">
        <v>49</v>
      </c>
      <c r="AR386" s="57" t="s">
        <v>49</v>
      </c>
      <c r="AS386" s="42" t="s">
        <v>49</v>
      </c>
      <c r="AT386" s="57" t="s">
        <v>49</v>
      </c>
      <c r="AU386" s="42" t="s">
        <v>49</v>
      </c>
      <c r="AV386" s="57" t="s">
        <v>49</v>
      </c>
      <c r="AW386" s="42" t="s">
        <v>49</v>
      </c>
      <c r="AX386" s="57" t="s">
        <v>49</v>
      </c>
      <c r="AY386" s="42" t="s">
        <v>49</v>
      </c>
      <c r="AZ386" s="57" t="s">
        <v>49</v>
      </c>
      <c r="BA386" s="42" t="s">
        <v>49</v>
      </c>
      <c r="BB386" s="57" t="s">
        <v>49</v>
      </c>
      <c r="BC386" s="42" t="s">
        <v>49</v>
      </c>
      <c r="BD386" s="57" t="s">
        <v>49</v>
      </c>
      <c r="BE386" s="42" t="s">
        <v>49</v>
      </c>
      <c r="BF386" s="57" t="s">
        <v>49</v>
      </c>
      <c r="BG386" s="42" t="s">
        <v>49</v>
      </c>
      <c r="BH386" s="57" t="s">
        <v>49</v>
      </c>
      <c r="BI386" s="58"/>
    </row>
    <row r="387" spans="2:61" ht="33" customHeight="1" x14ac:dyDescent="0.2">
      <c r="B387" s="53" t="s">
        <v>799</v>
      </c>
      <c r="C387" s="54" t="s">
        <v>800</v>
      </c>
      <c r="D387" s="55" t="s">
        <v>48</v>
      </c>
      <c r="E387" s="42" t="s">
        <v>49</v>
      </c>
      <c r="F387" s="56" t="s">
        <v>49</v>
      </c>
      <c r="G387" s="42" t="s">
        <v>49</v>
      </c>
      <c r="H387" s="56" t="s">
        <v>49</v>
      </c>
      <c r="I387" s="42" t="s">
        <v>49</v>
      </c>
      <c r="J387" s="56" t="s">
        <v>49</v>
      </c>
      <c r="K387" s="42" t="s">
        <v>49</v>
      </c>
      <c r="L387" s="56" t="s">
        <v>49</v>
      </c>
      <c r="M387" s="42" t="s">
        <v>49</v>
      </c>
      <c r="N387" s="57" t="s">
        <v>49</v>
      </c>
      <c r="O387" s="42" t="s">
        <v>49</v>
      </c>
      <c r="P387" s="57" t="s">
        <v>49</v>
      </c>
      <c r="Q387" s="42" t="s">
        <v>49</v>
      </c>
      <c r="R387" s="57" t="s">
        <v>49</v>
      </c>
      <c r="S387" s="42" t="s">
        <v>50</v>
      </c>
      <c r="T387" s="57" t="s">
        <v>60</v>
      </c>
      <c r="U387" s="42" t="s">
        <v>55</v>
      </c>
      <c r="V387" s="57" t="s">
        <v>60</v>
      </c>
      <c r="W387" s="42" t="s">
        <v>49</v>
      </c>
      <c r="X387" s="57" t="s">
        <v>49</v>
      </c>
      <c r="Y387" s="42" t="s">
        <v>49</v>
      </c>
      <c r="Z387" s="57" t="s">
        <v>49</v>
      </c>
      <c r="AA387" s="42" t="s">
        <v>49</v>
      </c>
      <c r="AB387" s="57" t="s">
        <v>49</v>
      </c>
      <c r="AC387" s="42" t="s">
        <v>49</v>
      </c>
      <c r="AD387" s="57" t="s">
        <v>49</v>
      </c>
      <c r="AE387" s="42" t="s">
        <v>49</v>
      </c>
      <c r="AF387" s="57" t="s">
        <v>49</v>
      </c>
      <c r="AG387" s="42" t="s">
        <v>49</v>
      </c>
      <c r="AH387" s="57" t="s">
        <v>49</v>
      </c>
      <c r="AI387" s="42" t="s">
        <v>49</v>
      </c>
      <c r="AJ387" s="57" t="s">
        <v>49</v>
      </c>
      <c r="AK387" s="42" t="s">
        <v>49</v>
      </c>
      <c r="AL387" s="57" t="s">
        <v>49</v>
      </c>
      <c r="AM387" s="42" t="s">
        <v>49</v>
      </c>
      <c r="AN387" s="57" t="s">
        <v>49</v>
      </c>
      <c r="AO387" s="42" t="s">
        <v>49</v>
      </c>
      <c r="AP387" s="57" t="s">
        <v>49</v>
      </c>
      <c r="AQ387" s="42" t="s">
        <v>65</v>
      </c>
      <c r="AR387" s="57" t="s">
        <v>60</v>
      </c>
      <c r="AS387" s="42" t="s">
        <v>49</v>
      </c>
      <c r="AT387" s="57" t="s">
        <v>49</v>
      </c>
      <c r="AU387" s="42" t="s">
        <v>49</v>
      </c>
      <c r="AV387" s="57" t="s">
        <v>49</v>
      </c>
      <c r="AW387" s="42" t="s">
        <v>49</v>
      </c>
      <c r="AX387" s="57" t="s">
        <v>49</v>
      </c>
      <c r="AY387" s="42" t="s">
        <v>49</v>
      </c>
      <c r="AZ387" s="57" t="s">
        <v>49</v>
      </c>
      <c r="BA387" s="42" t="s">
        <v>49</v>
      </c>
      <c r="BB387" s="57" t="s">
        <v>49</v>
      </c>
      <c r="BC387" s="42" t="s">
        <v>49</v>
      </c>
      <c r="BD387" s="57" t="s">
        <v>49</v>
      </c>
      <c r="BE387" s="42" t="s">
        <v>57</v>
      </c>
      <c r="BF387" s="57" t="s">
        <v>60</v>
      </c>
      <c r="BG387" s="42" t="s">
        <v>49</v>
      </c>
      <c r="BH387" s="57" t="s">
        <v>49</v>
      </c>
      <c r="BI387" s="58"/>
    </row>
    <row r="388" spans="2:61" ht="33" customHeight="1" x14ac:dyDescent="0.2">
      <c r="B388" s="53" t="s">
        <v>801</v>
      </c>
      <c r="C388" s="54" t="s">
        <v>802</v>
      </c>
      <c r="D388" s="55" t="s">
        <v>48</v>
      </c>
      <c r="E388" s="42" t="s">
        <v>57</v>
      </c>
      <c r="F388" s="56" t="s">
        <v>56</v>
      </c>
      <c r="G388" s="42" t="s">
        <v>65</v>
      </c>
      <c r="H388" s="56" t="s">
        <v>56</v>
      </c>
      <c r="I388" s="42" t="s">
        <v>49</v>
      </c>
      <c r="J388" s="56" t="s">
        <v>49</v>
      </c>
      <c r="K388" s="42" t="s">
        <v>49</v>
      </c>
      <c r="L388" s="56" t="s">
        <v>49</v>
      </c>
      <c r="M388" s="42" t="s">
        <v>49</v>
      </c>
      <c r="N388" s="57" t="s">
        <v>49</v>
      </c>
      <c r="O388" s="42" t="s">
        <v>49</v>
      </c>
      <c r="P388" s="57" t="s">
        <v>49</v>
      </c>
      <c r="Q388" s="42" t="s">
        <v>49</v>
      </c>
      <c r="R388" s="57" t="s">
        <v>49</v>
      </c>
      <c r="S388" s="42" t="s">
        <v>49</v>
      </c>
      <c r="T388" s="57" t="s">
        <v>49</v>
      </c>
      <c r="U388" s="42" t="s">
        <v>49</v>
      </c>
      <c r="V388" s="57" t="s">
        <v>49</v>
      </c>
      <c r="W388" s="42" t="s">
        <v>49</v>
      </c>
      <c r="X388" s="57" t="s">
        <v>49</v>
      </c>
      <c r="Y388" s="42" t="s">
        <v>49</v>
      </c>
      <c r="Z388" s="57" t="s">
        <v>49</v>
      </c>
      <c r="AA388" s="42" t="s">
        <v>49</v>
      </c>
      <c r="AB388" s="57" t="s">
        <v>49</v>
      </c>
      <c r="AC388" s="42" t="s">
        <v>49</v>
      </c>
      <c r="AD388" s="57" t="s">
        <v>49</v>
      </c>
      <c r="AE388" s="42" t="s">
        <v>49</v>
      </c>
      <c r="AF388" s="57" t="s">
        <v>49</v>
      </c>
      <c r="AG388" s="42" t="s">
        <v>49</v>
      </c>
      <c r="AH388" s="57" t="s">
        <v>49</v>
      </c>
      <c r="AI388" s="42" t="s">
        <v>49</v>
      </c>
      <c r="AJ388" s="57" t="s">
        <v>49</v>
      </c>
      <c r="AK388" s="42" t="s">
        <v>55</v>
      </c>
      <c r="AL388" s="57" t="s">
        <v>60</v>
      </c>
      <c r="AM388" s="42" t="s">
        <v>50</v>
      </c>
      <c r="AN388" s="57" t="s">
        <v>60</v>
      </c>
      <c r="AO388" s="42" t="s">
        <v>49</v>
      </c>
      <c r="AP388" s="57" t="s">
        <v>49</v>
      </c>
      <c r="AQ388" s="42" t="s">
        <v>49</v>
      </c>
      <c r="AR388" s="57" t="s">
        <v>49</v>
      </c>
      <c r="AS388" s="42" t="s">
        <v>49</v>
      </c>
      <c r="AT388" s="57" t="s">
        <v>49</v>
      </c>
      <c r="AU388" s="42" t="s">
        <v>49</v>
      </c>
      <c r="AV388" s="57" t="s">
        <v>49</v>
      </c>
      <c r="AW388" s="42" t="s">
        <v>49</v>
      </c>
      <c r="AX388" s="57" t="s">
        <v>49</v>
      </c>
      <c r="AY388" s="42" t="s">
        <v>49</v>
      </c>
      <c r="AZ388" s="57" t="s">
        <v>49</v>
      </c>
      <c r="BA388" s="42" t="s">
        <v>49</v>
      </c>
      <c r="BB388" s="57" t="s">
        <v>49</v>
      </c>
      <c r="BC388" s="42" t="s">
        <v>49</v>
      </c>
      <c r="BD388" s="57" t="s">
        <v>49</v>
      </c>
      <c r="BE388" s="42" t="s">
        <v>49</v>
      </c>
      <c r="BF388" s="57" t="s">
        <v>49</v>
      </c>
      <c r="BG388" s="42" t="s">
        <v>49</v>
      </c>
      <c r="BH388" s="57" t="s">
        <v>49</v>
      </c>
      <c r="BI388" s="58"/>
    </row>
    <row r="389" spans="2:61" ht="33" customHeight="1" x14ac:dyDescent="0.2">
      <c r="B389" s="53" t="s">
        <v>803</v>
      </c>
      <c r="C389" s="54" t="s">
        <v>804</v>
      </c>
      <c r="D389" s="55" t="s">
        <v>48</v>
      </c>
      <c r="E389" s="42" t="s">
        <v>50</v>
      </c>
      <c r="F389" s="56" t="s">
        <v>51</v>
      </c>
      <c r="G389" s="42" t="s">
        <v>49</v>
      </c>
      <c r="H389" s="56" t="s">
        <v>49</v>
      </c>
      <c r="I389" s="42" t="s">
        <v>49</v>
      </c>
      <c r="J389" s="56" t="s">
        <v>49</v>
      </c>
      <c r="K389" s="42" t="s">
        <v>49</v>
      </c>
      <c r="L389" s="56" t="s">
        <v>49</v>
      </c>
      <c r="M389" s="42" t="s">
        <v>57</v>
      </c>
      <c r="N389" s="57" t="s">
        <v>51</v>
      </c>
      <c r="O389" s="42" t="s">
        <v>49</v>
      </c>
      <c r="P389" s="57" t="s">
        <v>49</v>
      </c>
      <c r="Q389" s="42" t="s">
        <v>49</v>
      </c>
      <c r="R389" s="57" t="s">
        <v>49</v>
      </c>
      <c r="S389" s="42" t="s">
        <v>49</v>
      </c>
      <c r="T389" s="57" t="s">
        <v>49</v>
      </c>
      <c r="U389" s="42" t="s">
        <v>49</v>
      </c>
      <c r="V389" s="57" t="s">
        <v>49</v>
      </c>
      <c r="W389" s="42" t="s">
        <v>49</v>
      </c>
      <c r="X389" s="57" t="s">
        <v>49</v>
      </c>
      <c r="Y389" s="42" t="s">
        <v>49</v>
      </c>
      <c r="Z389" s="57" t="s">
        <v>49</v>
      </c>
      <c r="AA389" s="42" t="s">
        <v>49</v>
      </c>
      <c r="AB389" s="57" t="s">
        <v>49</v>
      </c>
      <c r="AC389" s="42" t="s">
        <v>49</v>
      </c>
      <c r="AD389" s="57" t="s">
        <v>49</v>
      </c>
      <c r="AE389" s="42" t="s">
        <v>49</v>
      </c>
      <c r="AF389" s="57" t="s">
        <v>49</v>
      </c>
      <c r="AG389" s="42" t="s">
        <v>49</v>
      </c>
      <c r="AH389" s="57" t="s">
        <v>49</v>
      </c>
      <c r="AI389" s="42" t="s">
        <v>49</v>
      </c>
      <c r="AJ389" s="57" t="s">
        <v>49</v>
      </c>
      <c r="AK389" s="42" t="s">
        <v>49</v>
      </c>
      <c r="AL389" s="57" t="s">
        <v>49</v>
      </c>
      <c r="AM389" s="42" t="s">
        <v>49</v>
      </c>
      <c r="AN389" s="57" t="s">
        <v>49</v>
      </c>
      <c r="AO389" s="42" t="s">
        <v>49</v>
      </c>
      <c r="AP389" s="57" t="s">
        <v>49</v>
      </c>
      <c r="AQ389" s="42" t="s">
        <v>49</v>
      </c>
      <c r="AR389" s="57" t="s">
        <v>49</v>
      </c>
      <c r="AS389" s="42" t="s">
        <v>49</v>
      </c>
      <c r="AT389" s="57" t="s">
        <v>49</v>
      </c>
      <c r="AU389" s="42" t="s">
        <v>49</v>
      </c>
      <c r="AV389" s="57" t="s">
        <v>49</v>
      </c>
      <c r="AW389" s="42" t="s">
        <v>49</v>
      </c>
      <c r="AX389" s="57" t="s">
        <v>49</v>
      </c>
      <c r="AY389" s="42" t="s">
        <v>49</v>
      </c>
      <c r="AZ389" s="57" t="s">
        <v>49</v>
      </c>
      <c r="BA389" s="42" t="s">
        <v>49</v>
      </c>
      <c r="BB389" s="57" t="s">
        <v>49</v>
      </c>
      <c r="BC389" s="42" t="s">
        <v>55</v>
      </c>
      <c r="BD389" s="57" t="s">
        <v>60</v>
      </c>
      <c r="BE389" s="42" t="s">
        <v>49</v>
      </c>
      <c r="BF389" s="57" t="s">
        <v>49</v>
      </c>
      <c r="BG389" s="42" t="s">
        <v>49</v>
      </c>
      <c r="BH389" s="57" t="s">
        <v>49</v>
      </c>
      <c r="BI389" s="58"/>
    </row>
    <row r="390" spans="2:61" ht="33" customHeight="1" x14ac:dyDescent="0.2">
      <c r="B390" s="53" t="s">
        <v>805</v>
      </c>
      <c r="C390" s="54" t="s">
        <v>806</v>
      </c>
      <c r="D390" s="55" t="s">
        <v>48</v>
      </c>
      <c r="E390" s="42" t="s">
        <v>49</v>
      </c>
      <c r="F390" s="56" t="s">
        <v>49</v>
      </c>
      <c r="G390" s="42" t="s">
        <v>49</v>
      </c>
      <c r="H390" s="56" t="s">
        <v>49</v>
      </c>
      <c r="I390" s="42" t="s">
        <v>49</v>
      </c>
      <c r="J390" s="56" t="s">
        <v>49</v>
      </c>
      <c r="K390" s="42" t="s">
        <v>49</v>
      </c>
      <c r="L390" s="56" t="s">
        <v>49</v>
      </c>
      <c r="M390" s="42" t="s">
        <v>49</v>
      </c>
      <c r="N390" s="57" t="s">
        <v>49</v>
      </c>
      <c r="O390" s="42" t="s">
        <v>49</v>
      </c>
      <c r="P390" s="57" t="s">
        <v>49</v>
      </c>
      <c r="Q390" s="42" t="s">
        <v>49</v>
      </c>
      <c r="R390" s="57" t="s">
        <v>49</v>
      </c>
      <c r="S390" s="42" t="s">
        <v>50</v>
      </c>
      <c r="T390" s="57" t="s">
        <v>51</v>
      </c>
      <c r="U390" s="42" t="s">
        <v>49</v>
      </c>
      <c r="V390" s="57" t="s">
        <v>49</v>
      </c>
      <c r="W390" s="42" t="s">
        <v>49</v>
      </c>
      <c r="X390" s="57" t="s">
        <v>49</v>
      </c>
      <c r="Y390" s="42" t="s">
        <v>49</v>
      </c>
      <c r="Z390" s="57" t="s">
        <v>49</v>
      </c>
      <c r="AA390" s="42" t="s">
        <v>49</v>
      </c>
      <c r="AB390" s="57" t="s">
        <v>49</v>
      </c>
      <c r="AC390" s="42" t="s">
        <v>49</v>
      </c>
      <c r="AD390" s="57" t="s">
        <v>49</v>
      </c>
      <c r="AE390" s="42" t="s">
        <v>49</v>
      </c>
      <c r="AF390" s="57" t="s">
        <v>49</v>
      </c>
      <c r="AG390" s="42" t="s">
        <v>49</v>
      </c>
      <c r="AH390" s="57" t="s">
        <v>49</v>
      </c>
      <c r="AI390" s="42" t="s">
        <v>49</v>
      </c>
      <c r="AJ390" s="57" t="s">
        <v>49</v>
      </c>
      <c r="AK390" s="42" t="s">
        <v>49</v>
      </c>
      <c r="AL390" s="57" t="s">
        <v>49</v>
      </c>
      <c r="AM390" s="42" t="s">
        <v>49</v>
      </c>
      <c r="AN390" s="57" t="s">
        <v>49</v>
      </c>
      <c r="AO390" s="42" t="s">
        <v>49</v>
      </c>
      <c r="AP390" s="57" t="s">
        <v>49</v>
      </c>
      <c r="AQ390" s="42" t="s">
        <v>49</v>
      </c>
      <c r="AR390" s="57" t="s">
        <v>49</v>
      </c>
      <c r="AS390" s="42" t="s">
        <v>49</v>
      </c>
      <c r="AT390" s="57" t="s">
        <v>49</v>
      </c>
      <c r="AU390" s="42" t="s">
        <v>49</v>
      </c>
      <c r="AV390" s="57" t="s">
        <v>49</v>
      </c>
      <c r="AW390" s="42" t="s">
        <v>49</v>
      </c>
      <c r="AX390" s="57" t="s">
        <v>49</v>
      </c>
      <c r="AY390" s="42" t="s">
        <v>49</v>
      </c>
      <c r="AZ390" s="57" t="s">
        <v>49</v>
      </c>
      <c r="BA390" s="42" t="s">
        <v>49</v>
      </c>
      <c r="BB390" s="57" t="s">
        <v>49</v>
      </c>
      <c r="BC390" s="42" t="s">
        <v>49</v>
      </c>
      <c r="BD390" s="57" t="s">
        <v>49</v>
      </c>
      <c r="BE390" s="42" t="s">
        <v>49</v>
      </c>
      <c r="BF390" s="57" t="s">
        <v>49</v>
      </c>
      <c r="BG390" s="42" t="s">
        <v>49</v>
      </c>
      <c r="BH390" s="57" t="s">
        <v>49</v>
      </c>
      <c r="BI390" s="58"/>
    </row>
    <row r="391" spans="2:61" ht="33" customHeight="1" x14ac:dyDescent="0.2">
      <c r="B391" s="53" t="s">
        <v>807</v>
      </c>
      <c r="C391" s="54" t="s">
        <v>808</v>
      </c>
      <c r="D391" s="55" t="s">
        <v>48</v>
      </c>
      <c r="E391" s="42" t="s">
        <v>50</v>
      </c>
      <c r="F391" s="56" t="s">
        <v>51</v>
      </c>
      <c r="G391" s="42" t="s">
        <v>55</v>
      </c>
      <c r="H391" s="56" t="s">
        <v>51</v>
      </c>
      <c r="I391" s="42" t="s">
        <v>49</v>
      </c>
      <c r="J391" s="56" t="s">
        <v>49</v>
      </c>
      <c r="K391" s="42" t="s">
        <v>49</v>
      </c>
      <c r="L391" s="56" t="s">
        <v>49</v>
      </c>
      <c r="M391" s="42" t="s">
        <v>57</v>
      </c>
      <c r="N391" s="57" t="s">
        <v>60</v>
      </c>
      <c r="O391" s="42" t="s">
        <v>49</v>
      </c>
      <c r="P391" s="57" t="s">
        <v>49</v>
      </c>
      <c r="Q391" s="42" t="s">
        <v>49</v>
      </c>
      <c r="R391" s="57" t="s">
        <v>49</v>
      </c>
      <c r="S391" s="42" t="s">
        <v>49</v>
      </c>
      <c r="T391" s="57" t="s">
        <v>49</v>
      </c>
      <c r="U391" s="42" t="s">
        <v>49</v>
      </c>
      <c r="V391" s="57" t="s">
        <v>49</v>
      </c>
      <c r="W391" s="42" t="s">
        <v>49</v>
      </c>
      <c r="X391" s="57" t="s">
        <v>49</v>
      </c>
      <c r="Y391" s="42" t="s">
        <v>49</v>
      </c>
      <c r="Z391" s="57" t="s">
        <v>49</v>
      </c>
      <c r="AA391" s="42" t="s">
        <v>49</v>
      </c>
      <c r="AB391" s="57" t="s">
        <v>49</v>
      </c>
      <c r="AC391" s="42" t="s">
        <v>49</v>
      </c>
      <c r="AD391" s="57" t="s">
        <v>51</v>
      </c>
      <c r="AE391" s="42" t="s">
        <v>49</v>
      </c>
      <c r="AF391" s="57" t="s">
        <v>51</v>
      </c>
      <c r="AG391" s="42" t="s">
        <v>49</v>
      </c>
      <c r="AH391" s="57" t="s">
        <v>49</v>
      </c>
      <c r="AI391" s="42" t="s">
        <v>49</v>
      </c>
      <c r="AJ391" s="57" t="s">
        <v>49</v>
      </c>
      <c r="AK391" s="42" t="s">
        <v>49</v>
      </c>
      <c r="AL391" s="57" t="s">
        <v>49</v>
      </c>
      <c r="AM391" s="42" t="s">
        <v>49</v>
      </c>
      <c r="AN391" s="57" t="s">
        <v>49</v>
      </c>
      <c r="AO391" s="42" t="s">
        <v>49</v>
      </c>
      <c r="AP391" s="57" t="s">
        <v>49</v>
      </c>
      <c r="AQ391" s="42" t="s">
        <v>49</v>
      </c>
      <c r="AR391" s="57" t="s">
        <v>49</v>
      </c>
      <c r="AS391" s="42" t="s">
        <v>49</v>
      </c>
      <c r="AT391" s="57" t="s">
        <v>49</v>
      </c>
      <c r="AU391" s="42" t="s">
        <v>49</v>
      </c>
      <c r="AV391" s="57" t="s">
        <v>49</v>
      </c>
      <c r="AW391" s="42" t="s">
        <v>49</v>
      </c>
      <c r="AX391" s="57" t="s">
        <v>49</v>
      </c>
      <c r="AY391" s="42" t="s">
        <v>49</v>
      </c>
      <c r="AZ391" s="57" t="s">
        <v>49</v>
      </c>
      <c r="BA391" s="42" t="s">
        <v>49</v>
      </c>
      <c r="BB391" s="57" t="s">
        <v>49</v>
      </c>
      <c r="BC391" s="42" t="s">
        <v>68</v>
      </c>
      <c r="BD391" s="57" t="s">
        <v>51</v>
      </c>
      <c r="BE391" s="42" t="s">
        <v>49</v>
      </c>
      <c r="BF391" s="57" t="s">
        <v>49</v>
      </c>
      <c r="BG391" s="42" t="s">
        <v>49</v>
      </c>
      <c r="BH391" s="57" t="s">
        <v>49</v>
      </c>
      <c r="BI391" s="58"/>
    </row>
    <row r="392" spans="2:61" ht="33" customHeight="1" x14ac:dyDescent="0.2">
      <c r="B392" s="53" t="s">
        <v>809</v>
      </c>
      <c r="C392" s="54" t="s">
        <v>810</v>
      </c>
      <c r="D392" s="55" t="s">
        <v>48</v>
      </c>
      <c r="E392" s="42" t="s">
        <v>49</v>
      </c>
      <c r="F392" s="56" t="s">
        <v>49</v>
      </c>
      <c r="G392" s="42" t="s">
        <v>49</v>
      </c>
      <c r="H392" s="56" t="s">
        <v>49</v>
      </c>
      <c r="I392" s="42" t="s">
        <v>49</v>
      </c>
      <c r="J392" s="56" t="s">
        <v>49</v>
      </c>
      <c r="K392" s="42" t="s">
        <v>49</v>
      </c>
      <c r="L392" s="56" t="s">
        <v>49</v>
      </c>
      <c r="M392" s="42" t="s">
        <v>49</v>
      </c>
      <c r="N392" s="57" t="s">
        <v>49</v>
      </c>
      <c r="O392" s="42" t="s">
        <v>49</v>
      </c>
      <c r="P392" s="57" t="s">
        <v>49</v>
      </c>
      <c r="Q392" s="42" t="s">
        <v>49</v>
      </c>
      <c r="R392" s="57" t="s">
        <v>49</v>
      </c>
      <c r="S392" s="42" t="s">
        <v>50</v>
      </c>
      <c r="T392" s="57" t="s">
        <v>60</v>
      </c>
      <c r="U392" s="42" t="s">
        <v>49</v>
      </c>
      <c r="V392" s="57" t="s">
        <v>49</v>
      </c>
      <c r="W392" s="42" t="s">
        <v>49</v>
      </c>
      <c r="X392" s="57" t="s">
        <v>49</v>
      </c>
      <c r="Y392" s="42" t="s">
        <v>49</v>
      </c>
      <c r="Z392" s="57" t="s">
        <v>49</v>
      </c>
      <c r="AA392" s="42" t="s">
        <v>49</v>
      </c>
      <c r="AB392" s="57" t="s">
        <v>49</v>
      </c>
      <c r="AC392" s="42" t="s">
        <v>49</v>
      </c>
      <c r="AD392" s="57" t="s">
        <v>49</v>
      </c>
      <c r="AE392" s="42" t="s">
        <v>49</v>
      </c>
      <c r="AF392" s="57" t="s">
        <v>49</v>
      </c>
      <c r="AG392" s="42" t="s">
        <v>49</v>
      </c>
      <c r="AH392" s="57" t="s">
        <v>49</v>
      </c>
      <c r="AI392" s="42" t="s">
        <v>49</v>
      </c>
      <c r="AJ392" s="57" t="s">
        <v>49</v>
      </c>
      <c r="AK392" s="42" t="s">
        <v>49</v>
      </c>
      <c r="AL392" s="57" t="s">
        <v>49</v>
      </c>
      <c r="AM392" s="42" t="s">
        <v>49</v>
      </c>
      <c r="AN392" s="57" t="s">
        <v>49</v>
      </c>
      <c r="AO392" s="42" t="s">
        <v>49</v>
      </c>
      <c r="AP392" s="57" t="s">
        <v>49</v>
      </c>
      <c r="AQ392" s="42" t="s">
        <v>49</v>
      </c>
      <c r="AR392" s="57" t="s">
        <v>49</v>
      </c>
      <c r="AS392" s="42" t="s">
        <v>49</v>
      </c>
      <c r="AT392" s="57" t="s">
        <v>49</v>
      </c>
      <c r="AU392" s="42" t="s">
        <v>49</v>
      </c>
      <c r="AV392" s="57" t="s">
        <v>49</v>
      </c>
      <c r="AW392" s="42" t="s">
        <v>49</v>
      </c>
      <c r="AX392" s="57" t="s">
        <v>49</v>
      </c>
      <c r="AY392" s="42" t="s">
        <v>49</v>
      </c>
      <c r="AZ392" s="57" t="s">
        <v>49</v>
      </c>
      <c r="BA392" s="42" t="s">
        <v>49</v>
      </c>
      <c r="BB392" s="57" t="s">
        <v>49</v>
      </c>
      <c r="BC392" s="42" t="s">
        <v>49</v>
      </c>
      <c r="BD392" s="57" t="s">
        <v>49</v>
      </c>
      <c r="BE392" s="42" t="s">
        <v>49</v>
      </c>
      <c r="BF392" s="57" t="s">
        <v>49</v>
      </c>
      <c r="BG392" s="42" t="s">
        <v>49</v>
      </c>
      <c r="BH392" s="57" t="s">
        <v>49</v>
      </c>
      <c r="BI392" s="58"/>
    </row>
    <row r="393" spans="2:61" ht="33" customHeight="1" x14ac:dyDescent="0.2">
      <c r="B393" s="53" t="s">
        <v>811</v>
      </c>
      <c r="C393" s="54" t="s">
        <v>812</v>
      </c>
      <c r="D393" s="55" t="s">
        <v>48</v>
      </c>
      <c r="E393" s="42" t="s">
        <v>49</v>
      </c>
      <c r="F393" s="56" t="s">
        <v>49</v>
      </c>
      <c r="G393" s="42" t="s">
        <v>49</v>
      </c>
      <c r="H393" s="56" t="s">
        <v>49</v>
      </c>
      <c r="I393" s="42" t="s">
        <v>49</v>
      </c>
      <c r="J393" s="56" t="s">
        <v>49</v>
      </c>
      <c r="K393" s="42" t="s">
        <v>49</v>
      </c>
      <c r="L393" s="56" t="s">
        <v>49</v>
      </c>
      <c r="M393" s="42" t="s">
        <v>50</v>
      </c>
      <c r="N393" s="57" t="s">
        <v>56</v>
      </c>
      <c r="O393" s="42" t="s">
        <v>49</v>
      </c>
      <c r="P393" s="57" t="s">
        <v>49</v>
      </c>
      <c r="Q393" s="42" t="s">
        <v>49</v>
      </c>
      <c r="R393" s="57" t="s">
        <v>49</v>
      </c>
      <c r="S393" s="42" t="s">
        <v>49</v>
      </c>
      <c r="T393" s="57" t="s">
        <v>49</v>
      </c>
      <c r="U393" s="42" t="s">
        <v>49</v>
      </c>
      <c r="V393" s="57" t="s">
        <v>49</v>
      </c>
      <c r="W393" s="42" t="s">
        <v>49</v>
      </c>
      <c r="X393" s="57" t="s">
        <v>49</v>
      </c>
      <c r="Y393" s="42" t="s">
        <v>49</v>
      </c>
      <c r="Z393" s="57" t="s">
        <v>49</v>
      </c>
      <c r="AA393" s="42" t="s">
        <v>49</v>
      </c>
      <c r="AB393" s="57" t="s">
        <v>49</v>
      </c>
      <c r="AC393" s="42" t="s">
        <v>49</v>
      </c>
      <c r="AD393" s="57" t="s">
        <v>49</v>
      </c>
      <c r="AE393" s="42" t="s">
        <v>49</v>
      </c>
      <c r="AF393" s="57" t="s">
        <v>49</v>
      </c>
      <c r="AG393" s="42" t="s">
        <v>49</v>
      </c>
      <c r="AH393" s="57" t="s">
        <v>49</v>
      </c>
      <c r="AI393" s="42" t="s">
        <v>49</v>
      </c>
      <c r="AJ393" s="57" t="s">
        <v>49</v>
      </c>
      <c r="AK393" s="42" t="s">
        <v>49</v>
      </c>
      <c r="AL393" s="57" t="s">
        <v>49</v>
      </c>
      <c r="AM393" s="42" t="s">
        <v>49</v>
      </c>
      <c r="AN393" s="57" t="s">
        <v>49</v>
      </c>
      <c r="AO393" s="42" t="s">
        <v>49</v>
      </c>
      <c r="AP393" s="57" t="s">
        <v>49</v>
      </c>
      <c r="AQ393" s="42" t="s">
        <v>49</v>
      </c>
      <c r="AR393" s="57" t="s">
        <v>49</v>
      </c>
      <c r="AS393" s="42" t="s">
        <v>49</v>
      </c>
      <c r="AT393" s="57" t="s">
        <v>49</v>
      </c>
      <c r="AU393" s="42" t="s">
        <v>49</v>
      </c>
      <c r="AV393" s="57" t="s">
        <v>49</v>
      </c>
      <c r="AW393" s="42" t="s">
        <v>49</v>
      </c>
      <c r="AX393" s="57" t="s">
        <v>49</v>
      </c>
      <c r="AY393" s="42" t="s">
        <v>49</v>
      </c>
      <c r="AZ393" s="57" t="s">
        <v>49</v>
      </c>
      <c r="BA393" s="42" t="s">
        <v>49</v>
      </c>
      <c r="BB393" s="57" t="s">
        <v>49</v>
      </c>
      <c r="BC393" s="42" t="s">
        <v>49</v>
      </c>
      <c r="BD393" s="57" t="s">
        <v>49</v>
      </c>
      <c r="BE393" s="42" t="s">
        <v>49</v>
      </c>
      <c r="BF393" s="57" t="s">
        <v>49</v>
      </c>
      <c r="BG393" s="42" t="s">
        <v>49</v>
      </c>
      <c r="BH393" s="57" t="s">
        <v>49</v>
      </c>
      <c r="BI393" s="58"/>
    </row>
    <row r="394" spans="2:61" ht="33" customHeight="1" x14ac:dyDescent="0.2">
      <c r="B394" s="53" t="s">
        <v>813</v>
      </c>
      <c r="C394" s="54" t="s">
        <v>814</v>
      </c>
      <c r="D394" s="55" t="s">
        <v>48</v>
      </c>
      <c r="E394" s="42" t="s">
        <v>49</v>
      </c>
      <c r="F394" s="56" t="s">
        <v>49</v>
      </c>
      <c r="G394" s="42" t="s">
        <v>49</v>
      </c>
      <c r="H394" s="56" t="s">
        <v>49</v>
      </c>
      <c r="I394" s="42" t="s">
        <v>49</v>
      </c>
      <c r="J394" s="56" t="s">
        <v>49</v>
      </c>
      <c r="K394" s="42" t="s">
        <v>49</v>
      </c>
      <c r="L394" s="56" t="s">
        <v>49</v>
      </c>
      <c r="M394" s="42" t="s">
        <v>49</v>
      </c>
      <c r="N394" s="57" t="s">
        <v>49</v>
      </c>
      <c r="O394" s="42" t="s">
        <v>49</v>
      </c>
      <c r="P394" s="57" t="s">
        <v>49</v>
      </c>
      <c r="Q394" s="42" t="s">
        <v>49</v>
      </c>
      <c r="R394" s="57" t="s">
        <v>49</v>
      </c>
      <c r="S394" s="42" t="s">
        <v>50</v>
      </c>
      <c r="T394" s="57" t="s">
        <v>60</v>
      </c>
      <c r="U394" s="42" t="s">
        <v>49</v>
      </c>
      <c r="V394" s="57" t="s">
        <v>49</v>
      </c>
      <c r="W394" s="42" t="s">
        <v>49</v>
      </c>
      <c r="X394" s="57" t="s">
        <v>49</v>
      </c>
      <c r="Y394" s="42" t="s">
        <v>49</v>
      </c>
      <c r="Z394" s="57" t="s">
        <v>49</v>
      </c>
      <c r="AA394" s="42" t="s">
        <v>49</v>
      </c>
      <c r="AB394" s="57" t="s">
        <v>49</v>
      </c>
      <c r="AC394" s="42" t="s">
        <v>49</v>
      </c>
      <c r="AD394" s="57" t="s">
        <v>49</v>
      </c>
      <c r="AE394" s="42" t="s">
        <v>49</v>
      </c>
      <c r="AF394" s="57" t="s">
        <v>49</v>
      </c>
      <c r="AG394" s="42" t="s">
        <v>49</v>
      </c>
      <c r="AH394" s="57" t="s">
        <v>49</v>
      </c>
      <c r="AI394" s="42" t="s">
        <v>49</v>
      </c>
      <c r="AJ394" s="57" t="s">
        <v>49</v>
      </c>
      <c r="AK394" s="42" t="s">
        <v>49</v>
      </c>
      <c r="AL394" s="57" t="s">
        <v>49</v>
      </c>
      <c r="AM394" s="42" t="s">
        <v>49</v>
      </c>
      <c r="AN394" s="57" t="s">
        <v>49</v>
      </c>
      <c r="AO394" s="42" t="s">
        <v>49</v>
      </c>
      <c r="AP394" s="57" t="s">
        <v>49</v>
      </c>
      <c r="AQ394" s="42" t="s">
        <v>49</v>
      </c>
      <c r="AR394" s="57" t="s">
        <v>49</v>
      </c>
      <c r="AS394" s="42" t="s">
        <v>49</v>
      </c>
      <c r="AT394" s="57" t="s">
        <v>49</v>
      </c>
      <c r="AU394" s="42" t="s">
        <v>49</v>
      </c>
      <c r="AV394" s="57" t="s">
        <v>49</v>
      </c>
      <c r="AW394" s="42" t="s">
        <v>49</v>
      </c>
      <c r="AX394" s="57" t="s">
        <v>49</v>
      </c>
      <c r="AY394" s="42" t="s">
        <v>49</v>
      </c>
      <c r="AZ394" s="57" t="s">
        <v>49</v>
      </c>
      <c r="BA394" s="42" t="s">
        <v>49</v>
      </c>
      <c r="BB394" s="57" t="s">
        <v>49</v>
      </c>
      <c r="BC394" s="42" t="s">
        <v>49</v>
      </c>
      <c r="BD394" s="57" t="s">
        <v>49</v>
      </c>
      <c r="BE394" s="42" t="s">
        <v>49</v>
      </c>
      <c r="BF394" s="57" t="s">
        <v>49</v>
      </c>
      <c r="BG394" s="42" t="s">
        <v>49</v>
      </c>
      <c r="BH394" s="57" t="s">
        <v>49</v>
      </c>
      <c r="BI394" s="58"/>
    </row>
    <row r="395" spans="2:61" ht="33" customHeight="1" x14ac:dyDescent="0.2">
      <c r="B395" s="53" t="s">
        <v>815</v>
      </c>
      <c r="C395" s="54" t="s">
        <v>816</v>
      </c>
      <c r="D395" s="55" t="s">
        <v>48</v>
      </c>
      <c r="E395" s="42" t="s">
        <v>49</v>
      </c>
      <c r="F395" s="56" t="s">
        <v>49</v>
      </c>
      <c r="G395" s="42" t="s">
        <v>49</v>
      </c>
      <c r="H395" s="56" t="s">
        <v>49</v>
      </c>
      <c r="I395" s="42" t="s">
        <v>49</v>
      </c>
      <c r="J395" s="56" t="s">
        <v>49</v>
      </c>
      <c r="K395" s="42" t="s">
        <v>49</v>
      </c>
      <c r="L395" s="56" t="s">
        <v>49</v>
      </c>
      <c r="M395" s="42" t="s">
        <v>49</v>
      </c>
      <c r="N395" s="57" t="s">
        <v>49</v>
      </c>
      <c r="O395" s="42" t="s">
        <v>49</v>
      </c>
      <c r="P395" s="57" t="s">
        <v>49</v>
      </c>
      <c r="Q395" s="42" t="s">
        <v>49</v>
      </c>
      <c r="R395" s="57" t="s">
        <v>49</v>
      </c>
      <c r="S395" s="42" t="s">
        <v>55</v>
      </c>
      <c r="T395" s="57" t="s">
        <v>60</v>
      </c>
      <c r="U395" s="42" t="s">
        <v>49</v>
      </c>
      <c r="V395" s="57" t="s">
        <v>49</v>
      </c>
      <c r="W395" s="42" t="s">
        <v>49</v>
      </c>
      <c r="X395" s="57" t="s">
        <v>49</v>
      </c>
      <c r="Y395" s="42" t="s">
        <v>49</v>
      </c>
      <c r="Z395" s="57" t="s">
        <v>49</v>
      </c>
      <c r="AA395" s="42" t="s">
        <v>49</v>
      </c>
      <c r="AB395" s="57" t="s">
        <v>49</v>
      </c>
      <c r="AC395" s="42" t="s">
        <v>49</v>
      </c>
      <c r="AD395" s="57" t="s">
        <v>49</v>
      </c>
      <c r="AE395" s="42" t="s">
        <v>49</v>
      </c>
      <c r="AF395" s="57" t="s">
        <v>49</v>
      </c>
      <c r="AG395" s="42" t="s">
        <v>49</v>
      </c>
      <c r="AH395" s="57" t="s">
        <v>49</v>
      </c>
      <c r="AI395" s="42" t="s">
        <v>49</v>
      </c>
      <c r="AJ395" s="57" t="s">
        <v>49</v>
      </c>
      <c r="AK395" s="42" t="s">
        <v>49</v>
      </c>
      <c r="AL395" s="57" t="s">
        <v>49</v>
      </c>
      <c r="AM395" s="42" t="s">
        <v>49</v>
      </c>
      <c r="AN395" s="57" t="s">
        <v>49</v>
      </c>
      <c r="AO395" s="42" t="s">
        <v>49</v>
      </c>
      <c r="AP395" s="57" t="s">
        <v>49</v>
      </c>
      <c r="AQ395" s="42" t="s">
        <v>49</v>
      </c>
      <c r="AR395" s="57" t="s">
        <v>49</v>
      </c>
      <c r="AS395" s="42" t="s">
        <v>49</v>
      </c>
      <c r="AT395" s="57" t="s">
        <v>49</v>
      </c>
      <c r="AU395" s="42" t="s">
        <v>50</v>
      </c>
      <c r="AV395" s="57" t="s">
        <v>60</v>
      </c>
      <c r="AW395" s="42" t="s">
        <v>49</v>
      </c>
      <c r="AX395" s="57" t="s">
        <v>49</v>
      </c>
      <c r="AY395" s="42" t="s">
        <v>49</v>
      </c>
      <c r="AZ395" s="57" t="s">
        <v>49</v>
      </c>
      <c r="BA395" s="42" t="s">
        <v>49</v>
      </c>
      <c r="BB395" s="57" t="s">
        <v>49</v>
      </c>
      <c r="BC395" s="42" t="s">
        <v>49</v>
      </c>
      <c r="BD395" s="57" t="s">
        <v>49</v>
      </c>
      <c r="BE395" s="42" t="s">
        <v>49</v>
      </c>
      <c r="BF395" s="57" t="s">
        <v>49</v>
      </c>
      <c r="BG395" s="42" t="s">
        <v>49</v>
      </c>
      <c r="BH395" s="57" t="s">
        <v>49</v>
      </c>
      <c r="BI395" s="58"/>
    </row>
    <row r="396" spans="2:61" ht="33" customHeight="1" x14ac:dyDescent="0.2">
      <c r="B396" s="53" t="s">
        <v>817</v>
      </c>
      <c r="C396" s="54" t="s">
        <v>818</v>
      </c>
      <c r="D396" s="55" t="s">
        <v>48</v>
      </c>
      <c r="E396" s="42" t="s">
        <v>49</v>
      </c>
      <c r="F396" s="56" t="s">
        <v>49</v>
      </c>
      <c r="G396" s="42" t="s">
        <v>49</v>
      </c>
      <c r="H396" s="56" t="s">
        <v>49</v>
      </c>
      <c r="I396" s="42" t="s">
        <v>49</v>
      </c>
      <c r="J396" s="56" t="s">
        <v>49</v>
      </c>
      <c r="K396" s="42" t="s">
        <v>49</v>
      </c>
      <c r="L396" s="56" t="s">
        <v>49</v>
      </c>
      <c r="M396" s="42" t="s">
        <v>49</v>
      </c>
      <c r="N396" s="57" t="s">
        <v>49</v>
      </c>
      <c r="O396" s="42" t="s">
        <v>49</v>
      </c>
      <c r="P396" s="57" t="s">
        <v>49</v>
      </c>
      <c r="Q396" s="42" t="s">
        <v>49</v>
      </c>
      <c r="R396" s="57" t="s">
        <v>49</v>
      </c>
      <c r="S396" s="42" t="s">
        <v>50</v>
      </c>
      <c r="T396" s="57" t="s">
        <v>51</v>
      </c>
      <c r="U396" s="42" t="s">
        <v>49</v>
      </c>
      <c r="V396" s="57" t="s">
        <v>49</v>
      </c>
      <c r="W396" s="42" t="s">
        <v>49</v>
      </c>
      <c r="X396" s="57" t="s">
        <v>49</v>
      </c>
      <c r="Y396" s="42" t="s">
        <v>49</v>
      </c>
      <c r="Z396" s="57" t="s">
        <v>49</v>
      </c>
      <c r="AA396" s="42" t="s">
        <v>49</v>
      </c>
      <c r="AB396" s="57" t="s">
        <v>49</v>
      </c>
      <c r="AC396" s="42" t="s">
        <v>49</v>
      </c>
      <c r="AD396" s="57" t="s">
        <v>49</v>
      </c>
      <c r="AE396" s="42" t="s">
        <v>49</v>
      </c>
      <c r="AF396" s="57" t="s">
        <v>49</v>
      </c>
      <c r="AG396" s="42" t="s">
        <v>49</v>
      </c>
      <c r="AH396" s="57" t="s">
        <v>49</v>
      </c>
      <c r="AI396" s="42" t="s">
        <v>49</v>
      </c>
      <c r="AJ396" s="57" t="s">
        <v>49</v>
      </c>
      <c r="AK396" s="42" t="s">
        <v>49</v>
      </c>
      <c r="AL396" s="57" t="s">
        <v>49</v>
      </c>
      <c r="AM396" s="42" t="s">
        <v>49</v>
      </c>
      <c r="AN396" s="57" t="s">
        <v>49</v>
      </c>
      <c r="AO396" s="42" t="s">
        <v>49</v>
      </c>
      <c r="AP396" s="57" t="s">
        <v>49</v>
      </c>
      <c r="AQ396" s="42" t="s">
        <v>49</v>
      </c>
      <c r="AR396" s="57" t="s">
        <v>49</v>
      </c>
      <c r="AS396" s="42" t="s">
        <v>49</v>
      </c>
      <c r="AT396" s="57" t="s">
        <v>49</v>
      </c>
      <c r="AU396" s="42" t="s">
        <v>55</v>
      </c>
      <c r="AV396" s="57" t="s">
        <v>56</v>
      </c>
      <c r="AW396" s="42" t="s">
        <v>49</v>
      </c>
      <c r="AX396" s="57" t="s">
        <v>49</v>
      </c>
      <c r="AY396" s="42" t="s">
        <v>49</v>
      </c>
      <c r="AZ396" s="57" t="s">
        <v>49</v>
      </c>
      <c r="BA396" s="42" t="s">
        <v>49</v>
      </c>
      <c r="BB396" s="57" t="s">
        <v>49</v>
      </c>
      <c r="BC396" s="42" t="s">
        <v>49</v>
      </c>
      <c r="BD396" s="57" t="s">
        <v>49</v>
      </c>
      <c r="BE396" s="42" t="s">
        <v>49</v>
      </c>
      <c r="BF396" s="57" t="s">
        <v>49</v>
      </c>
      <c r="BG396" s="42" t="s">
        <v>49</v>
      </c>
      <c r="BH396" s="57" t="s">
        <v>49</v>
      </c>
      <c r="BI396" s="58"/>
    </row>
    <row r="397" spans="2:61" ht="33" customHeight="1" x14ac:dyDescent="0.2">
      <c r="B397" s="53" t="s">
        <v>819</v>
      </c>
      <c r="C397" s="54" t="s">
        <v>820</v>
      </c>
      <c r="D397" s="55" t="s">
        <v>48</v>
      </c>
      <c r="E397" s="42" t="s">
        <v>49</v>
      </c>
      <c r="F397" s="56" t="s">
        <v>49</v>
      </c>
      <c r="G397" s="42" t="s">
        <v>49</v>
      </c>
      <c r="H397" s="56" t="s">
        <v>49</v>
      </c>
      <c r="I397" s="42" t="s">
        <v>49</v>
      </c>
      <c r="J397" s="56" t="s">
        <v>49</v>
      </c>
      <c r="K397" s="42" t="s">
        <v>49</v>
      </c>
      <c r="L397" s="56" t="s">
        <v>49</v>
      </c>
      <c r="M397" s="42" t="s">
        <v>49</v>
      </c>
      <c r="N397" s="57" t="s">
        <v>49</v>
      </c>
      <c r="O397" s="42" t="s">
        <v>49</v>
      </c>
      <c r="P397" s="57" t="s">
        <v>49</v>
      </c>
      <c r="Q397" s="42" t="s">
        <v>49</v>
      </c>
      <c r="R397" s="57" t="s">
        <v>49</v>
      </c>
      <c r="S397" s="42" t="s">
        <v>49</v>
      </c>
      <c r="T397" s="57" t="s">
        <v>49</v>
      </c>
      <c r="U397" s="42" t="s">
        <v>55</v>
      </c>
      <c r="V397" s="57" t="s">
        <v>60</v>
      </c>
      <c r="W397" s="42" t="s">
        <v>49</v>
      </c>
      <c r="X397" s="57" t="s">
        <v>49</v>
      </c>
      <c r="Y397" s="42" t="s">
        <v>49</v>
      </c>
      <c r="Z397" s="57" t="s">
        <v>49</v>
      </c>
      <c r="AA397" s="42" t="s">
        <v>49</v>
      </c>
      <c r="AB397" s="57" t="s">
        <v>49</v>
      </c>
      <c r="AC397" s="42" t="s">
        <v>49</v>
      </c>
      <c r="AD397" s="57" t="s">
        <v>49</v>
      </c>
      <c r="AE397" s="42" t="s">
        <v>49</v>
      </c>
      <c r="AF397" s="57" t="s">
        <v>49</v>
      </c>
      <c r="AG397" s="42" t="s">
        <v>49</v>
      </c>
      <c r="AH397" s="57" t="s">
        <v>49</v>
      </c>
      <c r="AI397" s="42" t="s">
        <v>49</v>
      </c>
      <c r="AJ397" s="57" t="s">
        <v>49</v>
      </c>
      <c r="AK397" s="42" t="s">
        <v>49</v>
      </c>
      <c r="AL397" s="57" t="s">
        <v>49</v>
      </c>
      <c r="AM397" s="42" t="s">
        <v>49</v>
      </c>
      <c r="AN397" s="57" t="s">
        <v>49</v>
      </c>
      <c r="AO397" s="42" t="s">
        <v>49</v>
      </c>
      <c r="AP397" s="57" t="s">
        <v>49</v>
      </c>
      <c r="AQ397" s="42" t="s">
        <v>50</v>
      </c>
      <c r="AR397" s="57" t="s">
        <v>60</v>
      </c>
      <c r="AS397" s="42" t="s">
        <v>49</v>
      </c>
      <c r="AT397" s="57" t="s">
        <v>49</v>
      </c>
      <c r="AU397" s="42" t="s">
        <v>49</v>
      </c>
      <c r="AV397" s="57" t="s">
        <v>49</v>
      </c>
      <c r="AW397" s="42" t="s">
        <v>49</v>
      </c>
      <c r="AX397" s="57" t="s">
        <v>49</v>
      </c>
      <c r="AY397" s="42" t="s">
        <v>49</v>
      </c>
      <c r="AZ397" s="57" t="s">
        <v>49</v>
      </c>
      <c r="BA397" s="42" t="s">
        <v>49</v>
      </c>
      <c r="BB397" s="57" t="s">
        <v>49</v>
      </c>
      <c r="BC397" s="42" t="s">
        <v>49</v>
      </c>
      <c r="BD397" s="57" t="s">
        <v>49</v>
      </c>
      <c r="BE397" s="42" t="s">
        <v>49</v>
      </c>
      <c r="BF397" s="57" t="s">
        <v>49</v>
      </c>
      <c r="BG397" s="42" t="s">
        <v>49</v>
      </c>
      <c r="BH397" s="57" t="s">
        <v>49</v>
      </c>
      <c r="BI397" s="58"/>
    </row>
    <row r="398" spans="2:61" ht="33" customHeight="1" x14ac:dyDescent="0.2">
      <c r="B398" s="53" t="s">
        <v>821</v>
      </c>
      <c r="C398" s="54" t="s">
        <v>822</v>
      </c>
      <c r="D398" s="55" t="s">
        <v>48</v>
      </c>
      <c r="E398" s="42" t="s">
        <v>50</v>
      </c>
      <c r="F398" s="56" t="s">
        <v>51</v>
      </c>
      <c r="G398" s="42" t="s">
        <v>49</v>
      </c>
      <c r="H398" s="56" t="s">
        <v>49</v>
      </c>
      <c r="I398" s="42" t="s">
        <v>49</v>
      </c>
      <c r="J398" s="56" t="s">
        <v>49</v>
      </c>
      <c r="K398" s="42" t="s">
        <v>49</v>
      </c>
      <c r="L398" s="56" t="s">
        <v>49</v>
      </c>
      <c r="M398" s="42" t="s">
        <v>49</v>
      </c>
      <c r="N398" s="57" t="s">
        <v>49</v>
      </c>
      <c r="O398" s="42" t="s">
        <v>49</v>
      </c>
      <c r="P398" s="57" t="s">
        <v>49</v>
      </c>
      <c r="Q398" s="42" t="s">
        <v>49</v>
      </c>
      <c r="R398" s="57" t="s">
        <v>49</v>
      </c>
      <c r="S398" s="42" t="s">
        <v>49</v>
      </c>
      <c r="T398" s="57" t="s">
        <v>49</v>
      </c>
      <c r="U398" s="42" t="s">
        <v>49</v>
      </c>
      <c r="V398" s="57" t="s">
        <v>49</v>
      </c>
      <c r="W398" s="42" t="s">
        <v>49</v>
      </c>
      <c r="X398" s="57" t="s">
        <v>49</v>
      </c>
      <c r="Y398" s="42" t="s">
        <v>49</v>
      </c>
      <c r="Z398" s="57" t="s">
        <v>49</v>
      </c>
      <c r="AA398" s="42" t="s">
        <v>49</v>
      </c>
      <c r="AB398" s="57" t="s">
        <v>49</v>
      </c>
      <c r="AC398" s="42" t="s">
        <v>49</v>
      </c>
      <c r="AD398" s="57" t="s">
        <v>49</v>
      </c>
      <c r="AE398" s="42" t="s">
        <v>49</v>
      </c>
      <c r="AF398" s="57" t="s">
        <v>49</v>
      </c>
      <c r="AG398" s="42" t="s">
        <v>49</v>
      </c>
      <c r="AH398" s="57" t="s">
        <v>49</v>
      </c>
      <c r="AI398" s="42" t="s">
        <v>49</v>
      </c>
      <c r="AJ398" s="57" t="s">
        <v>49</v>
      </c>
      <c r="AK398" s="42" t="s">
        <v>49</v>
      </c>
      <c r="AL398" s="57" t="s">
        <v>49</v>
      </c>
      <c r="AM398" s="42" t="s">
        <v>49</v>
      </c>
      <c r="AN398" s="57" t="s">
        <v>49</v>
      </c>
      <c r="AO398" s="42" t="s">
        <v>49</v>
      </c>
      <c r="AP398" s="57" t="s">
        <v>49</v>
      </c>
      <c r="AQ398" s="42" t="s">
        <v>49</v>
      </c>
      <c r="AR398" s="57" t="s">
        <v>49</v>
      </c>
      <c r="AS398" s="42" t="s">
        <v>49</v>
      </c>
      <c r="AT398" s="57" t="s">
        <v>49</v>
      </c>
      <c r="AU398" s="42" t="s">
        <v>49</v>
      </c>
      <c r="AV398" s="57" t="s">
        <v>49</v>
      </c>
      <c r="AW398" s="42" t="s">
        <v>49</v>
      </c>
      <c r="AX398" s="57" t="s">
        <v>49</v>
      </c>
      <c r="AY398" s="42" t="s">
        <v>49</v>
      </c>
      <c r="AZ398" s="57" t="s">
        <v>49</v>
      </c>
      <c r="BA398" s="42" t="s">
        <v>49</v>
      </c>
      <c r="BB398" s="57" t="s">
        <v>49</v>
      </c>
      <c r="BC398" s="42" t="s">
        <v>49</v>
      </c>
      <c r="BD398" s="57" t="s">
        <v>49</v>
      </c>
      <c r="BE398" s="42" t="s">
        <v>49</v>
      </c>
      <c r="BF398" s="57" t="s">
        <v>49</v>
      </c>
      <c r="BG398" s="42" t="s">
        <v>49</v>
      </c>
      <c r="BH398" s="57" t="s">
        <v>49</v>
      </c>
      <c r="BI398" s="58"/>
    </row>
    <row r="399" spans="2:61" ht="33" customHeight="1" x14ac:dyDescent="0.2">
      <c r="B399" s="53" t="s">
        <v>823</v>
      </c>
      <c r="C399" s="54" t="s">
        <v>824</v>
      </c>
      <c r="D399" s="55" t="s">
        <v>48</v>
      </c>
      <c r="E399" s="42" t="s">
        <v>49</v>
      </c>
      <c r="F399" s="56" t="s">
        <v>49</v>
      </c>
      <c r="G399" s="42" t="s">
        <v>49</v>
      </c>
      <c r="H399" s="56" t="s">
        <v>49</v>
      </c>
      <c r="I399" s="42" t="s">
        <v>49</v>
      </c>
      <c r="J399" s="56" t="s">
        <v>49</v>
      </c>
      <c r="K399" s="42" t="s">
        <v>49</v>
      </c>
      <c r="L399" s="56" t="s">
        <v>49</v>
      </c>
      <c r="M399" s="42" t="s">
        <v>49</v>
      </c>
      <c r="N399" s="57" t="s">
        <v>49</v>
      </c>
      <c r="O399" s="42" t="s">
        <v>49</v>
      </c>
      <c r="P399" s="57" t="s">
        <v>49</v>
      </c>
      <c r="Q399" s="42" t="s">
        <v>49</v>
      </c>
      <c r="R399" s="57" t="s">
        <v>49</v>
      </c>
      <c r="S399" s="42" t="s">
        <v>55</v>
      </c>
      <c r="T399" s="57" t="s">
        <v>60</v>
      </c>
      <c r="U399" s="42" t="s">
        <v>50</v>
      </c>
      <c r="V399" s="57" t="s">
        <v>60</v>
      </c>
      <c r="W399" s="42" t="s">
        <v>49</v>
      </c>
      <c r="X399" s="57" t="s">
        <v>49</v>
      </c>
      <c r="Y399" s="42" t="s">
        <v>49</v>
      </c>
      <c r="Z399" s="57" t="s">
        <v>49</v>
      </c>
      <c r="AA399" s="42" t="s">
        <v>49</v>
      </c>
      <c r="AB399" s="57" t="s">
        <v>49</v>
      </c>
      <c r="AC399" s="42" t="s">
        <v>49</v>
      </c>
      <c r="AD399" s="57" t="s">
        <v>49</v>
      </c>
      <c r="AE399" s="42" t="s">
        <v>49</v>
      </c>
      <c r="AF399" s="57" t="s">
        <v>49</v>
      </c>
      <c r="AG399" s="42" t="s">
        <v>49</v>
      </c>
      <c r="AH399" s="57" t="s">
        <v>49</v>
      </c>
      <c r="AI399" s="42" t="s">
        <v>49</v>
      </c>
      <c r="AJ399" s="57" t="s">
        <v>49</v>
      </c>
      <c r="AK399" s="42" t="s">
        <v>49</v>
      </c>
      <c r="AL399" s="57" t="s">
        <v>49</v>
      </c>
      <c r="AM399" s="42" t="s">
        <v>49</v>
      </c>
      <c r="AN399" s="57" t="s">
        <v>49</v>
      </c>
      <c r="AO399" s="42" t="s">
        <v>49</v>
      </c>
      <c r="AP399" s="57" t="s">
        <v>49</v>
      </c>
      <c r="AQ399" s="42" t="s">
        <v>49</v>
      </c>
      <c r="AR399" s="57" t="s">
        <v>49</v>
      </c>
      <c r="AS399" s="42" t="s">
        <v>49</v>
      </c>
      <c r="AT399" s="57" t="s">
        <v>49</v>
      </c>
      <c r="AU399" s="42" t="s">
        <v>49</v>
      </c>
      <c r="AV399" s="57" t="s">
        <v>49</v>
      </c>
      <c r="AW399" s="42" t="s">
        <v>49</v>
      </c>
      <c r="AX399" s="57" t="s">
        <v>49</v>
      </c>
      <c r="AY399" s="42" t="s">
        <v>49</v>
      </c>
      <c r="AZ399" s="57" t="s">
        <v>49</v>
      </c>
      <c r="BA399" s="42" t="s">
        <v>49</v>
      </c>
      <c r="BB399" s="57" t="s">
        <v>49</v>
      </c>
      <c r="BC399" s="42" t="s">
        <v>49</v>
      </c>
      <c r="BD399" s="57" t="s">
        <v>49</v>
      </c>
      <c r="BE399" s="42" t="s">
        <v>49</v>
      </c>
      <c r="BF399" s="57" t="s">
        <v>49</v>
      </c>
      <c r="BG399" s="42" t="s">
        <v>49</v>
      </c>
      <c r="BH399" s="57" t="s">
        <v>49</v>
      </c>
      <c r="BI399" s="58"/>
    </row>
    <row r="400" spans="2:61" ht="33" customHeight="1" x14ac:dyDescent="0.2">
      <c r="B400" s="53" t="s">
        <v>825</v>
      </c>
      <c r="C400" s="54" t="s">
        <v>826</v>
      </c>
      <c r="D400" s="55" t="s">
        <v>48</v>
      </c>
      <c r="E400" s="42" t="s">
        <v>55</v>
      </c>
      <c r="F400" s="56" t="s">
        <v>56</v>
      </c>
      <c r="G400" s="42" t="s">
        <v>49</v>
      </c>
      <c r="H400" s="56" t="s">
        <v>49</v>
      </c>
      <c r="I400" s="42" t="s">
        <v>49</v>
      </c>
      <c r="J400" s="56" t="s">
        <v>49</v>
      </c>
      <c r="K400" s="42" t="s">
        <v>49</v>
      </c>
      <c r="L400" s="56" t="s">
        <v>49</v>
      </c>
      <c r="M400" s="42" t="s">
        <v>49</v>
      </c>
      <c r="N400" s="57" t="s">
        <v>49</v>
      </c>
      <c r="O400" s="42" t="s">
        <v>49</v>
      </c>
      <c r="P400" s="57" t="s">
        <v>49</v>
      </c>
      <c r="Q400" s="42" t="s">
        <v>49</v>
      </c>
      <c r="R400" s="57" t="s">
        <v>49</v>
      </c>
      <c r="S400" s="42" t="s">
        <v>49</v>
      </c>
      <c r="T400" s="57" t="s">
        <v>49</v>
      </c>
      <c r="U400" s="42" t="s">
        <v>49</v>
      </c>
      <c r="V400" s="57" t="s">
        <v>49</v>
      </c>
      <c r="W400" s="42" t="s">
        <v>49</v>
      </c>
      <c r="X400" s="57" t="s">
        <v>49</v>
      </c>
      <c r="Y400" s="42" t="s">
        <v>49</v>
      </c>
      <c r="Z400" s="57" t="s">
        <v>49</v>
      </c>
      <c r="AA400" s="42" t="s">
        <v>49</v>
      </c>
      <c r="AB400" s="57" t="s">
        <v>49</v>
      </c>
      <c r="AC400" s="42" t="s">
        <v>50</v>
      </c>
      <c r="AD400" s="57" t="s">
        <v>60</v>
      </c>
      <c r="AE400" s="42" t="s">
        <v>49</v>
      </c>
      <c r="AF400" s="57" t="s">
        <v>49</v>
      </c>
      <c r="AG400" s="42" t="s">
        <v>49</v>
      </c>
      <c r="AH400" s="57" t="s">
        <v>49</v>
      </c>
      <c r="AI400" s="42" t="s">
        <v>49</v>
      </c>
      <c r="AJ400" s="57" t="s">
        <v>49</v>
      </c>
      <c r="AK400" s="42" t="s">
        <v>49</v>
      </c>
      <c r="AL400" s="57" t="s">
        <v>49</v>
      </c>
      <c r="AM400" s="42" t="s">
        <v>49</v>
      </c>
      <c r="AN400" s="57" t="s">
        <v>49</v>
      </c>
      <c r="AO400" s="42" t="s">
        <v>49</v>
      </c>
      <c r="AP400" s="57" t="s">
        <v>49</v>
      </c>
      <c r="AQ400" s="42" t="s">
        <v>49</v>
      </c>
      <c r="AR400" s="57" t="s">
        <v>49</v>
      </c>
      <c r="AS400" s="42" t="s">
        <v>49</v>
      </c>
      <c r="AT400" s="57" t="s">
        <v>49</v>
      </c>
      <c r="AU400" s="42" t="s">
        <v>49</v>
      </c>
      <c r="AV400" s="57" t="s">
        <v>49</v>
      </c>
      <c r="AW400" s="42" t="s">
        <v>49</v>
      </c>
      <c r="AX400" s="57" t="s">
        <v>49</v>
      </c>
      <c r="AY400" s="42" t="s">
        <v>49</v>
      </c>
      <c r="AZ400" s="57" t="s">
        <v>49</v>
      </c>
      <c r="BA400" s="42" t="s">
        <v>49</v>
      </c>
      <c r="BB400" s="57" t="s">
        <v>49</v>
      </c>
      <c r="BC400" s="42" t="s">
        <v>57</v>
      </c>
      <c r="BD400" s="57" t="s">
        <v>60</v>
      </c>
      <c r="BE400" s="42" t="s">
        <v>49</v>
      </c>
      <c r="BF400" s="57" t="s">
        <v>49</v>
      </c>
      <c r="BG400" s="42" t="s">
        <v>49</v>
      </c>
      <c r="BH400" s="57" t="s">
        <v>49</v>
      </c>
      <c r="BI400" s="58"/>
    </row>
    <row r="401" spans="2:61" ht="33" customHeight="1" x14ac:dyDescent="0.2">
      <c r="B401" s="53" t="s">
        <v>827</v>
      </c>
      <c r="C401" s="54" t="s">
        <v>828</v>
      </c>
      <c r="D401" s="55" t="s">
        <v>48</v>
      </c>
      <c r="E401" s="42" t="s">
        <v>50</v>
      </c>
      <c r="F401" s="56" t="s">
        <v>51</v>
      </c>
      <c r="G401" s="42" t="s">
        <v>49</v>
      </c>
      <c r="H401" s="56" t="s">
        <v>49</v>
      </c>
      <c r="I401" s="42" t="s">
        <v>49</v>
      </c>
      <c r="J401" s="56" t="s">
        <v>49</v>
      </c>
      <c r="K401" s="42" t="s">
        <v>49</v>
      </c>
      <c r="L401" s="56" t="s">
        <v>49</v>
      </c>
      <c r="M401" s="42" t="s">
        <v>68</v>
      </c>
      <c r="N401" s="57" t="s">
        <v>51</v>
      </c>
      <c r="O401" s="42" t="s">
        <v>49</v>
      </c>
      <c r="P401" s="57" t="s">
        <v>49</v>
      </c>
      <c r="Q401" s="42" t="s">
        <v>49</v>
      </c>
      <c r="R401" s="57" t="s">
        <v>49</v>
      </c>
      <c r="S401" s="42" t="s">
        <v>49</v>
      </c>
      <c r="T401" s="57" t="s">
        <v>49</v>
      </c>
      <c r="U401" s="42" t="s">
        <v>49</v>
      </c>
      <c r="V401" s="57" t="s">
        <v>49</v>
      </c>
      <c r="W401" s="42" t="s">
        <v>49</v>
      </c>
      <c r="X401" s="57" t="s">
        <v>49</v>
      </c>
      <c r="Y401" s="42" t="s">
        <v>65</v>
      </c>
      <c r="Z401" s="57" t="s">
        <v>60</v>
      </c>
      <c r="AA401" s="42" t="s">
        <v>49</v>
      </c>
      <c r="AB401" s="57" t="s">
        <v>49</v>
      </c>
      <c r="AC401" s="42" t="s">
        <v>55</v>
      </c>
      <c r="AD401" s="57" t="s">
        <v>60</v>
      </c>
      <c r="AE401" s="42" t="s">
        <v>49</v>
      </c>
      <c r="AF401" s="57" t="s">
        <v>49</v>
      </c>
      <c r="AG401" s="42" t="s">
        <v>49</v>
      </c>
      <c r="AH401" s="57" t="s">
        <v>49</v>
      </c>
      <c r="AI401" s="42" t="s">
        <v>49</v>
      </c>
      <c r="AJ401" s="57" t="s">
        <v>49</v>
      </c>
      <c r="AK401" s="42" t="s">
        <v>49</v>
      </c>
      <c r="AL401" s="57" t="s">
        <v>49</v>
      </c>
      <c r="AM401" s="42" t="s">
        <v>49</v>
      </c>
      <c r="AN401" s="57" t="s">
        <v>49</v>
      </c>
      <c r="AO401" s="42" t="s">
        <v>49</v>
      </c>
      <c r="AP401" s="57" t="s">
        <v>49</v>
      </c>
      <c r="AQ401" s="42" t="s">
        <v>49</v>
      </c>
      <c r="AR401" s="57" t="s">
        <v>49</v>
      </c>
      <c r="AS401" s="42" t="s">
        <v>49</v>
      </c>
      <c r="AT401" s="57" t="s">
        <v>49</v>
      </c>
      <c r="AU401" s="42" t="s">
        <v>49</v>
      </c>
      <c r="AV401" s="57" t="s">
        <v>49</v>
      </c>
      <c r="AW401" s="42" t="s">
        <v>57</v>
      </c>
      <c r="AX401" s="57" t="s">
        <v>60</v>
      </c>
      <c r="AY401" s="42" t="s">
        <v>49</v>
      </c>
      <c r="AZ401" s="57" t="s">
        <v>49</v>
      </c>
      <c r="BA401" s="42" t="s">
        <v>49</v>
      </c>
      <c r="BB401" s="57" t="s">
        <v>49</v>
      </c>
      <c r="BC401" s="42" t="s">
        <v>49</v>
      </c>
      <c r="BD401" s="57" t="s">
        <v>49</v>
      </c>
      <c r="BE401" s="42" t="s">
        <v>49</v>
      </c>
      <c r="BF401" s="57" t="s">
        <v>49</v>
      </c>
      <c r="BG401" s="42" t="s">
        <v>49</v>
      </c>
      <c r="BH401" s="57" t="s">
        <v>49</v>
      </c>
      <c r="BI401" s="58"/>
    </row>
    <row r="402" spans="2:61" ht="33" customHeight="1" x14ac:dyDescent="0.2">
      <c r="B402" s="53" t="s">
        <v>829</v>
      </c>
      <c r="C402" s="54" t="s">
        <v>830</v>
      </c>
      <c r="D402" s="55" t="s">
        <v>54</v>
      </c>
      <c r="E402" s="42" t="s">
        <v>49</v>
      </c>
      <c r="F402" s="56" t="s">
        <v>49</v>
      </c>
      <c r="G402" s="42" t="s">
        <v>49</v>
      </c>
      <c r="H402" s="56" t="s">
        <v>49</v>
      </c>
      <c r="I402" s="42" t="s">
        <v>49</v>
      </c>
      <c r="J402" s="56" t="s">
        <v>49</v>
      </c>
      <c r="K402" s="42" t="s">
        <v>49</v>
      </c>
      <c r="L402" s="56" t="s">
        <v>49</v>
      </c>
      <c r="M402" s="42" t="s">
        <v>49</v>
      </c>
      <c r="N402" s="57" t="s">
        <v>49</v>
      </c>
      <c r="O402" s="42" t="s">
        <v>49</v>
      </c>
      <c r="P402" s="57" t="s">
        <v>49</v>
      </c>
      <c r="Q402" s="42" t="s">
        <v>49</v>
      </c>
      <c r="R402" s="57" t="s">
        <v>49</v>
      </c>
      <c r="S402" s="42" t="s">
        <v>50</v>
      </c>
      <c r="T402" s="57" t="s">
        <v>51</v>
      </c>
      <c r="U402" s="42" t="s">
        <v>55</v>
      </c>
      <c r="V402" s="57" t="s">
        <v>56</v>
      </c>
      <c r="W402" s="42" t="s">
        <v>49</v>
      </c>
      <c r="X402" s="57" t="s">
        <v>49</v>
      </c>
      <c r="Y402" s="42" t="s">
        <v>49</v>
      </c>
      <c r="Z402" s="57" t="s">
        <v>49</v>
      </c>
      <c r="AA402" s="42" t="s">
        <v>49</v>
      </c>
      <c r="AB402" s="57" t="s">
        <v>49</v>
      </c>
      <c r="AC402" s="42" t="s">
        <v>49</v>
      </c>
      <c r="AD402" s="57" t="s">
        <v>49</v>
      </c>
      <c r="AE402" s="42" t="s">
        <v>49</v>
      </c>
      <c r="AF402" s="57" t="s">
        <v>49</v>
      </c>
      <c r="AG402" s="42" t="s">
        <v>49</v>
      </c>
      <c r="AH402" s="57" t="s">
        <v>49</v>
      </c>
      <c r="AI402" s="42" t="s">
        <v>49</v>
      </c>
      <c r="AJ402" s="57" t="s">
        <v>49</v>
      </c>
      <c r="AK402" s="42" t="s">
        <v>49</v>
      </c>
      <c r="AL402" s="57" t="s">
        <v>49</v>
      </c>
      <c r="AM402" s="42" t="s">
        <v>49</v>
      </c>
      <c r="AN402" s="57" t="s">
        <v>49</v>
      </c>
      <c r="AO402" s="42" t="s">
        <v>49</v>
      </c>
      <c r="AP402" s="57" t="s">
        <v>49</v>
      </c>
      <c r="AQ402" s="42" t="s">
        <v>49</v>
      </c>
      <c r="AR402" s="57" t="s">
        <v>49</v>
      </c>
      <c r="AS402" s="42" t="s">
        <v>49</v>
      </c>
      <c r="AT402" s="57" t="s">
        <v>49</v>
      </c>
      <c r="AU402" s="42" t="s">
        <v>49</v>
      </c>
      <c r="AV402" s="57" t="s">
        <v>49</v>
      </c>
      <c r="AW402" s="42" t="s">
        <v>49</v>
      </c>
      <c r="AX402" s="57" t="s">
        <v>49</v>
      </c>
      <c r="AY402" s="42" t="s">
        <v>49</v>
      </c>
      <c r="AZ402" s="57" t="s">
        <v>49</v>
      </c>
      <c r="BA402" s="42" t="s">
        <v>49</v>
      </c>
      <c r="BB402" s="57" t="s">
        <v>49</v>
      </c>
      <c r="BC402" s="42" t="s">
        <v>49</v>
      </c>
      <c r="BD402" s="57" t="s">
        <v>49</v>
      </c>
      <c r="BE402" s="42" t="s">
        <v>49</v>
      </c>
      <c r="BF402" s="57" t="s">
        <v>49</v>
      </c>
      <c r="BG402" s="42" t="s">
        <v>49</v>
      </c>
      <c r="BH402" s="57" t="s">
        <v>49</v>
      </c>
      <c r="BI402" s="58"/>
    </row>
    <row r="403" spans="2:61" ht="33" customHeight="1" x14ac:dyDescent="0.2">
      <c r="B403" s="53" t="s">
        <v>831</v>
      </c>
      <c r="C403" s="54" t="s">
        <v>832</v>
      </c>
      <c r="D403" s="55" t="s">
        <v>48</v>
      </c>
      <c r="E403" s="42" t="s">
        <v>49</v>
      </c>
      <c r="F403" s="56" t="s">
        <v>49</v>
      </c>
      <c r="G403" s="42" t="s">
        <v>55</v>
      </c>
      <c r="H403" s="56" t="s">
        <v>56</v>
      </c>
      <c r="I403" s="42" t="s">
        <v>49</v>
      </c>
      <c r="J403" s="56" t="s">
        <v>49</v>
      </c>
      <c r="K403" s="42" t="s">
        <v>49</v>
      </c>
      <c r="L403" s="56" t="s">
        <v>49</v>
      </c>
      <c r="M403" s="42" t="s">
        <v>49</v>
      </c>
      <c r="N403" s="57" t="s">
        <v>49</v>
      </c>
      <c r="O403" s="42" t="s">
        <v>49</v>
      </c>
      <c r="P403" s="57" t="s">
        <v>49</v>
      </c>
      <c r="Q403" s="42" t="s">
        <v>65</v>
      </c>
      <c r="R403" s="57" t="s">
        <v>56</v>
      </c>
      <c r="S403" s="42" t="s">
        <v>49</v>
      </c>
      <c r="T403" s="57" t="s">
        <v>49</v>
      </c>
      <c r="U403" s="42" t="s">
        <v>49</v>
      </c>
      <c r="V403" s="57" t="s">
        <v>49</v>
      </c>
      <c r="W403" s="42" t="s">
        <v>49</v>
      </c>
      <c r="X403" s="57" t="s">
        <v>49</v>
      </c>
      <c r="Y403" s="42" t="s">
        <v>49</v>
      </c>
      <c r="Z403" s="57" t="s">
        <v>49</v>
      </c>
      <c r="AA403" s="42" t="s">
        <v>49</v>
      </c>
      <c r="AB403" s="57" t="s">
        <v>49</v>
      </c>
      <c r="AC403" s="42" t="s">
        <v>49</v>
      </c>
      <c r="AD403" s="57" t="s">
        <v>49</v>
      </c>
      <c r="AE403" s="42" t="s">
        <v>49</v>
      </c>
      <c r="AF403" s="57" t="s">
        <v>49</v>
      </c>
      <c r="AG403" s="42" t="s">
        <v>49</v>
      </c>
      <c r="AH403" s="57" t="s">
        <v>49</v>
      </c>
      <c r="AI403" s="42" t="s">
        <v>49</v>
      </c>
      <c r="AJ403" s="57" t="s">
        <v>49</v>
      </c>
      <c r="AK403" s="42" t="s">
        <v>57</v>
      </c>
      <c r="AL403" s="57" t="s">
        <v>56</v>
      </c>
      <c r="AM403" s="42" t="s">
        <v>50</v>
      </c>
      <c r="AN403" s="57" t="s">
        <v>51</v>
      </c>
      <c r="AO403" s="42" t="s">
        <v>49</v>
      </c>
      <c r="AP403" s="57" t="s">
        <v>49</v>
      </c>
      <c r="AQ403" s="42" t="s">
        <v>49</v>
      </c>
      <c r="AR403" s="57" t="s">
        <v>49</v>
      </c>
      <c r="AS403" s="42" t="s">
        <v>49</v>
      </c>
      <c r="AT403" s="57" t="s">
        <v>49</v>
      </c>
      <c r="AU403" s="42" t="s">
        <v>49</v>
      </c>
      <c r="AV403" s="57" t="s">
        <v>49</v>
      </c>
      <c r="AW403" s="42" t="s">
        <v>49</v>
      </c>
      <c r="AX403" s="57" t="s">
        <v>49</v>
      </c>
      <c r="AY403" s="42" t="s">
        <v>49</v>
      </c>
      <c r="AZ403" s="57" t="s">
        <v>49</v>
      </c>
      <c r="BA403" s="42" t="s">
        <v>49</v>
      </c>
      <c r="BB403" s="57" t="s">
        <v>49</v>
      </c>
      <c r="BC403" s="42" t="s">
        <v>49</v>
      </c>
      <c r="BD403" s="57" t="s">
        <v>49</v>
      </c>
      <c r="BE403" s="42" t="s">
        <v>49</v>
      </c>
      <c r="BF403" s="57" t="s">
        <v>49</v>
      </c>
      <c r="BG403" s="42" t="s">
        <v>49</v>
      </c>
      <c r="BH403" s="57" t="s">
        <v>49</v>
      </c>
      <c r="BI403" s="58"/>
    </row>
    <row r="404" spans="2:61" ht="33" customHeight="1" x14ac:dyDescent="0.2">
      <c r="B404" s="53" t="s">
        <v>833</v>
      </c>
      <c r="C404" s="54" t="s">
        <v>834</v>
      </c>
      <c r="D404" s="55" t="s">
        <v>54</v>
      </c>
      <c r="E404" s="42" t="s">
        <v>50</v>
      </c>
      <c r="F404" s="56" t="s">
        <v>51</v>
      </c>
      <c r="G404" s="42" t="s">
        <v>65</v>
      </c>
      <c r="H404" s="56" t="s">
        <v>56</v>
      </c>
      <c r="I404" s="42" t="s">
        <v>49</v>
      </c>
      <c r="J404" s="56" t="s">
        <v>49</v>
      </c>
      <c r="K404" s="42" t="s">
        <v>49</v>
      </c>
      <c r="L404" s="56" t="s">
        <v>49</v>
      </c>
      <c r="M404" s="42" t="s">
        <v>49</v>
      </c>
      <c r="N404" s="57" t="s">
        <v>49</v>
      </c>
      <c r="O404" s="42" t="s">
        <v>49</v>
      </c>
      <c r="P404" s="57" t="s">
        <v>49</v>
      </c>
      <c r="Q404" s="42" t="s">
        <v>49</v>
      </c>
      <c r="R404" s="57" t="s">
        <v>49</v>
      </c>
      <c r="S404" s="42" t="s">
        <v>55</v>
      </c>
      <c r="T404" s="57" t="s">
        <v>51</v>
      </c>
      <c r="U404" s="42" t="s">
        <v>57</v>
      </c>
      <c r="V404" s="57" t="s">
        <v>60</v>
      </c>
      <c r="W404" s="42" t="s">
        <v>49</v>
      </c>
      <c r="X404" s="57" t="s">
        <v>49</v>
      </c>
      <c r="Y404" s="42" t="s">
        <v>49</v>
      </c>
      <c r="Z404" s="57" t="s">
        <v>49</v>
      </c>
      <c r="AA404" s="42" t="s">
        <v>49</v>
      </c>
      <c r="AB404" s="57" t="s">
        <v>49</v>
      </c>
      <c r="AC404" s="42" t="s">
        <v>49</v>
      </c>
      <c r="AD404" s="57" t="s">
        <v>49</v>
      </c>
      <c r="AE404" s="42" t="s">
        <v>49</v>
      </c>
      <c r="AF404" s="57" t="s">
        <v>49</v>
      </c>
      <c r="AG404" s="42" t="s">
        <v>49</v>
      </c>
      <c r="AH404" s="57" t="s">
        <v>49</v>
      </c>
      <c r="AI404" s="42" t="s">
        <v>49</v>
      </c>
      <c r="AJ404" s="57" t="s">
        <v>49</v>
      </c>
      <c r="AK404" s="42" t="s">
        <v>49</v>
      </c>
      <c r="AL404" s="57" t="s">
        <v>49</v>
      </c>
      <c r="AM404" s="42" t="s">
        <v>49</v>
      </c>
      <c r="AN404" s="57" t="s">
        <v>49</v>
      </c>
      <c r="AO404" s="42" t="s">
        <v>49</v>
      </c>
      <c r="AP404" s="57" t="s">
        <v>49</v>
      </c>
      <c r="AQ404" s="42" t="s">
        <v>49</v>
      </c>
      <c r="AR404" s="57" t="s">
        <v>49</v>
      </c>
      <c r="AS404" s="42" t="s">
        <v>49</v>
      </c>
      <c r="AT404" s="57" t="s">
        <v>49</v>
      </c>
      <c r="AU404" s="42" t="s">
        <v>49</v>
      </c>
      <c r="AV404" s="57" t="s">
        <v>49</v>
      </c>
      <c r="AW404" s="42" t="s">
        <v>49</v>
      </c>
      <c r="AX404" s="57" t="s">
        <v>49</v>
      </c>
      <c r="AY404" s="42" t="s">
        <v>49</v>
      </c>
      <c r="AZ404" s="57" t="s">
        <v>49</v>
      </c>
      <c r="BA404" s="42" t="s">
        <v>49</v>
      </c>
      <c r="BB404" s="57" t="s">
        <v>49</v>
      </c>
      <c r="BC404" s="42" t="s">
        <v>49</v>
      </c>
      <c r="BD404" s="57" t="s">
        <v>49</v>
      </c>
      <c r="BE404" s="42" t="s">
        <v>68</v>
      </c>
      <c r="BF404" s="57" t="s">
        <v>51</v>
      </c>
      <c r="BG404" s="42" t="s">
        <v>49</v>
      </c>
      <c r="BH404" s="57" t="s">
        <v>49</v>
      </c>
      <c r="BI404" s="58"/>
    </row>
    <row r="405" spans="2:61" ht="33" customHeight="1" x14ac:dyDescent="0.2">
      <c r="B405" s="53" t="s">
        <v>835</v>
      </c>
      <c r="C405" s="54" t="s">
        <v>836</v>
      </c>
      <c r="D405" s="55" t="s">
        <v>48</v>
      </c>
      <c r="E405" s="42" t="s">
        <v>57</v>
      </c>
      <c r="F405" s="56" t="s">
        <v>51</v>
      </c>
      <c r="G405" s="42" t="s">
        <v>50</v>
      </c>
      <c r="H405" s="56" t="s">
        <v>51</v>
      </c>
      <c r="I405" s="42" t="s">
        <v>49</v>
      </c>
      <c r="J405" s="56" t="s">
        <v>49</v>
      </c>
      <c r="K405" s="42" t="s">
        <v>49</v>
      </c>
      <c r="L405" s="56" t="s">
        <v>49</v>
      </c>
      <c r="M405" s="42" t="s">
        <v>49</v>
      </c>
      <c r="N405" s="57" t="s">
        <v>49</v>
      </c>
      <c r="O405" s="42" t="s">
        <v>49</v>
      </c>
      <c r="P405" s="57" t="s">
        <v>49</v>
      </c>
      <c r="Q405" s="42" t="s">
        <v>49</v>
      </c>
      <c r="R405" s="57" t="s">
        <v>49</v>
      </c>
      <c r="S405" s="42" t="s">
        <v>49</v>
      </c>
      <c r="T405" s="57" t="s">
        <v>49</v>
      </c>
      <c r="U405" s="42" t="s">
        <v>49</v>
      </c>
      <c r="V405" s="57" t="s">
        <v>49</v>
      </c>
      <c r="W405" s="42" t="s">
        <v>49</v>
      </c>
      <c r="X405" s="57" t="s">
        <v>49</v>
      </c>
      <c r="Y405" s="42" t="s">
        <v>49</v>
      </c>
      <c r="Z405" s="57" t="s">
        <v>49</v>
      </c>
      <c r="AA405" s="42" t="s">
        <v>49</v>
      </c>
      <c r="AB405" s="57" t="s">
        <v>49</v>
      </c>
      <c r="AC405" s="42" t="s">
        <v>68</v>
      </c>
      <c r="AD405" s="57" t="s">
        <v>51</v>
      </c>
      <c r="AE405" s="42" t="s">
        <v>49</v>
      </c>
      <c r="AF405" s="57" t="s">
        <v>49</v>
      </c>
      <c r="AG405" s="42" t="s">
        <v>49</v>
      </c>
      <c r="AH405" s="57" t="s">
        <v>49</v>
      </c>
      <c r="AI405" s="42" t="s">
        <v>49</v>
      </c>
      <c r="AJ405" s="57" t="s">
        <v>49</v>
      </c>
      <c r="AK405" s="42" t="s">
        <v>49</v>
      </c>
      <c r="AL405" s="57" t="s">
        <v>49</v>
      </c>
      <c r="AM405" s="42" t="s">
        <v>49</v>
      </c>
      <c r="AN405" s="57" t="s">
        <v>49</v>
      </c>
      <c r="AO405" s="42" t="s">
        <v>49</v>
      </c>
      <c r="AP405" s="57" t="s">
        <v>49</v>
      </c>
      <c r="AQ405" s="42" t="s">
        <v>49</v>
      </c>
      <c r="AR405" s="57" t="s">
        <v>49</v>
      </c>
      <c r="AS405" s="42" t="s">
        <v>49</v>
      </c>
      <c r="AT405" s="57" t="s">
        <v>49</v>
      </c>
      <c r="AU405" s="42" t="s">
        <v>49</v>
      </c>
      <c r="AV405" s="57" t="s">
        <v>49</v>
      </c>
      <c r="AW405" s="42" t="s">
        <v>49</v>
      </c>
      <c r="AX405" s="57" t="s">
        <v>49</v>
      </c>
      <c r="AY405" s="42" t="s">
        <v>49</v>
      </c>
      <c r="AZ405" s="57" t="s">
        <v>49</v>
      </c>
      <c r="BA405" s="42" t="s">
        <v>49</v>
      </c>
      <c r="BB405" s="57" t="s">
        <v>49</v>
      </c>
      <c r="BC405" s="42" t="s">
        <v>65</v>
      </c>
      <c r="BD405" s="57" t="s">
        <v>51</v>
      </c>
      <c r="BE405" s="42" t="s">
        <v>49</v>
      </c>
      <c r="BF405" s="57" t="s">
        <v>49</v>
      </c>
      <c r="BG405" s="42" t="s">
        <v>49</v>
      </c>
      <c r="BH405" s="57" t="s">
        <v>49</v>
      </c>
      <c r="BI405" s="58"/>
    </row>
    <row r="406" spans="2:61" ht="33" customHeight="1" x14ac:dyDescent="0.2">
      <c r="B406" s="53" t="s">
        <v>837</v>
      </c>
      <c r="C406" s="54" t="s">
        <v>838</v>
      </c>
      <c r="D406" s="55" t="s">
        <v>48</v>
      </c>
      <c r="E406" s="42" t="s">
        <v>50</v>
      </c>
      <c r="F406" s="56" t="s">
        <v>60</v>
      </c>
      <c r="G406" s="42" t="s">
        <v>49</v>
      </c>
      <c r="H406" s="56" t="s">
        <v>49</v>
      </c>
      <c r="I406" s="42" t="s">
        <v>49</v>
      </c>
      <c r="J406" s="56" t="s">
        <v>49</v>
      </c>
      <c r="K406" s="42" t="s">
        <v>49</v>
      </c>
      <c r="L406" s="56" t="s">
        <v>49</v>
      </c>
      <c r="M406" s="42" t="s">
        <v>49</v>
      </c>
      <c r="N406" s="57" t="s">
        <v>49</v>
      </c>
      <c r="O406" s="42" t="s">
        <v>49</v>
      </c>
      <c r="P406" s="57" t="s">
        <v>49</v>
      </c>
      <c r="Q406" s="42" t="s">
        <v>49</v>
      </c>
      <c r="R406" s="57" t="s">
        <v>49</v>
      </c>
      <c r="S406" s="42" t="s">
        <v>49</v>
      </c>
      <c r="T406" s="57" t="s">
        <v>49</v>
      </c>
      <c r="U406" s="42" t="s">
        <v>49</v>
      </c>
      <c r="V406" s="57" t="s">
        <v>49</v>
      </c>
      <c r="W406" s="42" t="s">
        <v>49</v>
      </c>
      <c r="X406" s="57" t="s">
        <v>49</v>
      </c>
      <c r="Y406" s="42" t="s">
        <v>49</v>
      </c>
      <c r="Z406" s="57" t="s">
        <v>49</v>
      </c>
      <c r="AA406" s="42" t="s">
        <v>49</v>
      </c>
      <c r="AB406" s="57" t="s">
        <v>49</v>
      </c>
      <c r="AC406" s="42" t="s">
        <v>65</v>
      </c>
      <c r="AD406" s="57" t="s">
        <v>60</v>
      </c>
      <c r="AE406" s="42" t="s">
        <v>68</v>
      </c>
      <c r="AF406" s="57" t="s">
        <v>60</v>
      </c>
      <c r="AG406" s="42" t="s">
        <v>49</v>
      </c>
      <c r="AH406" s="57" t="s">
        <v>49</v>
      </c>
      <c r="AI406" s="42" t="s">
        <v>49</v>
      </c>
      <c r="AJ406" s="57" t="s">
        <v>49</v>
      </c>
      <c r="AK406" s="42" t="s">
        <v>49</v>
      </c>
      <c r="AL406" s="57" t="s">
        <v>49</v>
      </c>
      <c r="AM406" s="42" t="s">
        <v>49</v>
      </c>
      <c r="AN406" s="57" t="s">
        <v>49</v>
      </c>
      <c r="AO406" s="42" t="s">
        <v>49</v>
      </c>
      <c r="AP406" s="57" t="s">
        <v>49</v>
      </c>
      <c r="AQ406" s="42" t="s">
        <v>49</v>
      </c>
      <c r="AR406" s="57" t="s">
        <v>49</v>
      </c>
      <c r="AS406" s="42" t="s">
        <v>49</v>
      </c>
      <c r="AT406" s="57" t="s">
        <v>49</v>
      </c>
      <c r="AU406" s="42" t="s">
        <v>49</v>
      </c>
      <c r="AV406" s="57" t="s">
        <v>49</v>
      </c>
      <c r="AW406" s="42" t="s">
        <v>49</v>
      </c>
      <c r="AX406" s="57" t="s">
        <v>49</v>
      </c>
      <c r="AY406" s="42" t="s">
        <v>49</v>
      </c>
      <c r="AZ406" s="57" t="s">
        <v>49</v>
      </c>
      <c r="BA406" s="42" t="s">
        <v>49</v>
      </c>
      <c r="BB406" s="57" t="s">
        <v>49</v>
      </c>
      <c r="BC406" s="42" t="s">
        <v>57</v>
      </c>
      <c r="BD406" s="57" t="s">
        <v>60</v>
      </c>
      <c r="BE406" s="42" t="s">
        <v>49</v>
      </c>
      <c r="BF406" s="57" t="s">
        <v>49</v>
      </c>
      <c r="BG406" s="42" t="s">
        <v>49</v>
      </c>
      <c r="BH406" s="57" t="s">
        <v>49</v>
      </c>
      <c r="BI406" s="58"/>
    </row>
    <row r="407" spans="2:61" ht="33" customHeight="1" x14ac:dyDescent="0.2">
      <c r="B407" s="53" t="s">
        <v>839</v>
      </c>
      <c r="C407" s="54" t="s">
        <v>840</v>
      </c>
      <c r="D407" s="55" t="s">
        <v>48</v>
      </c>
      <c r="E407" s="42" t="s">
        <v>49</v>
      </c>
      <c r="F407" s="56" t="s">
        <v>49</v>
      </c>
      <c r="G407" s="42" t="s">
        <v>49</v>
      </c>
      <c r="H407" s="56" t="s">
        <v>49</v>
      </c>
      <c r="I407" s="42" t="s">
        <v>49</v>
      </c>
      <c r="J407" s="56" t="s">
        <v>49</v>
      </c>
      <c r="K407" s="42" t="s">
        <v>49</v>
      </c>
      <c r="L407" s="56" t="s">
        <v>49</v>
      </c>
      <c r="M407" s="42" t="s">
        <v>49</v>
      </c>
      <c r="N407" s="57" t="s">
        <v>49</v>
      </c>
      <c r="O407" s="42" t="s">
        <v>49</v>
      </c>
      <c r="P407" s="57" t="s">
        <v>49</v>
      </c>
      <c r="Q407" s="42" t="s">
        <v>49</v>
      </c>
      <c r="R407" s="57" t="s">
        <v>49</v>
      </c>
      <c r="S407" s="42" t="s">
        <v>49</v>
      </c>
      <c r="T407" s="57" t="s">
        <v>49</v>
      </c>
      <c r="U407" s="42" t="s">
        <v>49</v>
      </c>
      <c r="V407" s="57" t="s">
        <v>49</v>
      </c>
      <c r="W407" s="42" t="s">
        <v>49</v>
      </c>
      <c r="X407" s="57" t="s">
        <v>49</v>
      </c>
      <c r="Y407" s="42" t="s">
        <v>49</v>
      </c>
      <c r="Z407" s="57" t="s">
        <v>49</v>
      </c>
      <c r="AA407" s="42" t="s">
        <v>49</v>
      </c>
      <c r="AB407" s="57" t="s">
        <v>49</v>
      </c>
      <c r="AC407" s="42" t="s">
        <v>49</v>
      </c>
      <c r="AD407" s="57" t="s">
        <v>49</v>
      </c>
      <c r="AE407" s="42" t="s">
        <v>49</v>
      </c>
      <c r="AF407" s="57" t="s">
        <v>49</v>
      </c>
      <c r="AG407" s="42" t="s">
        <v>49</v>
      </c>
      <c r="AH407" s="57" t="s">
        <v>49</v>
      </c>
      <c r="AI407" s="42" t="s">
        <v>49</v>
      </c>
      <c r="AJ407" s="57" t="s">
        <v>49</v>
      </c>
      <c r="AK407" s="42" t="s">
        <v>49</v>
      </c>
      <c r="AL407" s="57" t="s">
        <v>49</v>
      </c>
      <c r="AM407" s="42" t="s">
        <v>49</v>
      </c>
      <c r="AN407" s="57" t="s">
        <v>49</v>
      </c>
      <c r="AO407" s="42" t="s">
        <v>49</v>
      </c>
      <c r="AP407" s="57" t="s">
        <v>49</v>
      </c>
      <c r="AQ407" s="42" t="s">
        <v>49</v>
      </c>
      <c r="AR407" s="57" t="s">
        <v>49</v>
      </c>
      <c r="AS407" s="42" t="s">
        <v>49</v>
      </c>
      <c r="AT407" s="57" t="s">
        <v>49</v>
      </c>
      <c r="AU407" s="42" t="s">
        <v>50</v>
      </c>
      <c r="AV407" s="57" t="s">
        <v>60</v>
      </c>
      <c r="AW407" s="42" t="s">
        <v>49</v>
      </c>
      <c r="AX407" s="57" t="s">
        <v>49</v>
      </c>
      <c r="AY407" s="42" t="s">
        <v>49</v>
      </c>
      <c r="AZ407" s="57" t="s">
        <v>49</v>
      </c>
      <c r="BA407" s="42" t="s">
        <v>49</v>
      </c>
      <c r="BB407" s="57" t="s">
        <v>49</v>
      </c>
      <c r="BC407" s="42" t="s">
        <v>49</v>
      </c>
      <c r="BD407" s="57" t="s">
        <v>49</v>
      </c>
      <c r="BE407" s="42" t="s">
        <v>49</v>
      </c>
      <c r="BF407" s="57" t="s">
        <v>49</v>
      </c>
      <c r="BG407" s="42" t="s">
        <v>49</v>
      </c>
      <c r="BH407" s="57" t="s">
        <v>49</v>
      </c>
      <c r="BI407" s="58"/>
    </row>
    <row r="408" spans="2:61" ht="33" customHeight="1" x14ac:dyDescent="0.2">
      <c r="B408" s="53" t="s">
        <v>841</v>
      </c>
      <c r="C408" s="54" t="s">
        <v>842</v>
      </c>
      <c r="D408" s="55" t="s">
        <v>48</v>
      </c>
      <c r="E408" s="42" t="s">
        <v>55</v>
      </c>
      <c r="F408" s="56" t="s">
        <v>60</v>
      </c>
      <c r="G408" s="42" t="s">
        <v>50</v>
      </c>
      <c r="H408" s="56" t="s">
        <v>60</v>
      </c>
      <c r="I408" s="42" t="s">
        <v>49</v>
      </c>
      <c r="J408" s="56" t="s">
        <v>49</v>
      </c>
      <c r="K408" s="42" t="s">
        <v>49</v>
      </c>
      <c r="L408" s="56" t="s">
        <v>49</v>
      </c>
      <c r="M408" s="42" t="s">
        <v>49</v>
      </c>
      <c r="N408" s="57" t="s">
        <v>49</v>
      </c>
      <c r="O408" s="42" t="s">
        <v>49</v>
      </c>
      <c r="P408" s="57" t="s">
        <v>49</v>
      </c>
      <c r="Q408" s="42" t="s">
        <v>49</v>
      </c>
      <c r="R408" s="57" t="s">
        <v>49</v>
      </c>
      <c r="S408" s="42" t="s">
        <v>49</v>
      </c>
      <c r="T408" s="57" t="s">
        <v>49</v>
      </c>
      <c r="U408" s="42" t="s">
        <v>49</v>
      </c>
      <c r="V408" s="57" t="s">
        <v>49</v>
      </c>
      <c r="W408" s="42" t="s">
        <v>49</v>
      </c>
      <c r="X408" s="57" t="s">
        <v>49</v>
      </c>
      <c r="Y408" s="42" t="s">
        <v>49</v>
      </c>
      <c r="Z408" s="57" t="s">
        <v>49</v>
      </c>
      <c r="AA408" s="42" t="s">
        <v>49</v>
      </c>
      <c r="AB408" s="57" t="s">
        <v>49</v>
      </c>
      <c r="AC408" s="42" t="s">
        <v>49</v>
      </c>
      <c r="AD408" s="57" t="s">
        <v>49</v>
      </c>
      <c r="AE408" s="42" t="s">
        <v>49</v>
      </c>
      <c r="AF408" s="57" t="s">
        <v>49</v>
      </c>
      <c r="AG408" s="42" t="s">
        <v>49</v>
      </c>
      <c r="AH408" s="57" t="s">
        <v>49</v>
      </c>
      <c r="AI408" s="42" t="s">
        <v>49</v>
      </c>
      <c r="AJ408" s="57" t="s">
        <v>49</v>
      </c>
      <c r="AK408" s="42" t="s">
        <v>49</v>
      </c>
      <c r="AL408" s="57" t="s">
        <v>49</v>
      </c>
      <c r="AM408" s="42" t="s">
        <v>49</v>
      </c>
      <c r="AN408" s="57" t="s">
        <v>49</v>
      </c>
      <c r="AO408" s="42" t="s">
        <v>49</v>
      </c>
      <c r="AP408" s="57" t="s">
        <v>49</v>
      </c>
      <c r="AQ408" s="42" t="s">
        <v>49</v>
      </c>
      <c r="AR408" s="57" t="s">
        <v>49</v>
      </c>
      <c r="AS408" s="42" t="s">
        <v>49</v>
      </c>
      <c r="AT408" s="57" t="s">
        <v>49</v>
      </c>
      <c r="AU408" s="42" t="s">
        <v>49</v>
      </c>
      <c r="AV408" s="57" t="s">
        <v>49</v>
      </c>
      <c r="AW408" s="42" t="s">
        <v>49</v>
      </c>
      <c r="AX408" s="57" t="s">
        <v>49</v>
      </c>
      <c r="AY408" s="42" t="s">
        <v>49</v>
      </c>
      <c r="AZ408" s="57" t="s">
        <v>49</v>
      </c>
      <c r="BA408" s="42" t="s">
        <v>49</v>
      </c>
      <c r="BB408" s="57" t="s">
        <v>49</v>
      </c>
      <c r="BC408" s="42" t="s">
        <v>57</v>
      </c>
      <c r="BD408" s="57" t="s">
        <v>60</v>
      </c>
      <c r="BE408" s="42" t="s">
        <v>49</v>
      </c>
      <c r="BF408" s="57" t="s">
        <v>49</v>
      </c>
      <c r="BG408" s="42" t="s">
        <v>49</v>
      </c>
      <c r="BH408" s="57" t="s">
        <v>49</v>
      </c>
      <c r="BI408" s="58"/>
    </row>
    <row r="409" spans="2:61" ht="33" customHeight="1" x14ac:dyDescent="0.2">
      <c r="B409" s="53" t="s">
        <v>843</v>
      </c>
      <c r="C409" s="54" t="s">
        <v>844</v>
      </c>
      <c r="D409" s="55" t="s">
        <v>48</v>
      </c>
      <c r="E409" s="42" t="s">
        <v>49</v>
      </c>
      <c r="F409" s="56" t="s">
        <v>49</v>
      </c>
      <c r="G409" s="42" t="s">
        <v>49</v>
      </c>
      <c r="H409" s="56" t="s">
        <v>49</v>
      </c>
      <c r="I409" s="42" t="s">
        <v>49</v>
      </c>
      <c r="J409" s="56" t="s">
        <v>49</v>
      </c>
      <c r="K409" s="42" t="s">
        <v>49</v>
      </c>
      <c r="L409" s="56" t="s">
        <v>49</v>
      </c>
      <c r="M409" s="42" t="s">
        <v>49</v>
      </c>
      <c r="N409" s="57" t="s">
        <v>49</v>
      </c>
      <c r="O409" s="42" t="s">
        <v>49</v>
      </c>
      <c r="P409" s="57" t="s">
        <v>49</v>
      </c>
      <c r="Q409" s="42" t="s">
        <v>49</v>
      </c>
      <c r="R409" s="57" t="s">
        <v>49</v>
      </c>
      <c r="S409" s="42" t="s">
        <v>49</v>
      </c>
      <c r="T409" s="57" t="s">
        <v>49</v>
      </c>
      <c r="U409" s="42" t="s">
        <v>49</v>
      </c>
      <c r="V409" s="57" t="s">
        <v>49</v>
      </c>
      <c r="W409" s="42" t="s">
        <v>49</v>
      </c>
      <c r="X409" s="57" t="s">
        <v>49</v>
      </c>
      <c r="Y409" s="42" t="s">
        <v>49</v>
      </c>
      <c r="Z409" s="57" t="s">
        <v>49</v>
      </c>
      <c r="AA409" s="42" t="s">
        <v>49</v>
      </c>
      <c r="AB409" s="57" t="s">
        <v>49</v>
      </c>
      <c r="AC409" s="42" t="s">
        <v>49</v>
      </c>
      <c r="AD409" s="57" t="s">
        <v>49</v>
      </c>
      <c r="AE409" s="42" t="s">
        <v>49</v>
      </c>
      <c r="AF409" s="57" t="s">
        <v>49</v>
      </c>
      <c r="AG409" s="42" t="s">
        <v>49</v>
      </c>
      <c r="AH409" s="57" t="s">
        <v>49</v>
      </c>
      <c r="AI409" s="42" t="s">
        <v>49</v>
      </c>
      <c r="AJ409" s="57" t="s">
        <v>49</v>
      </c>
      <c r="AK409" s="42" t="s">
        <v>49</v>
      </c>
      <c r="AL409" s="57" t="s">
        <v>49</v>
      </c>
      <c r="AM409" s="42" t="s">
        <v>49</v>
      </c>
      <c r="AN409" s="57" t="s">
        <v>49</v>
      </c>
      <c r="AO409" s="42" t="s">
        <v>49</v>
      </c>
      <c r="AP409" s="57" t="s">
        <v>49</v>
      </c>
      <c r="AQ409" s="42" t="s">
        <v>49</v>
      </c>
      <c r="AR409" s="57" t="s">
        <v>49</v>
      </c>
      <c r="AS409" s="42" t="s">
        <v>49</v>
      </c>
      <c r="AT409" s="57" t="s">
        <v>49</v>
      </c>
      <c r="AU409" s="42" t="s">
        <v>50</v>
      </c>
      <c r="AV409" s="57" t="s">
        <v>60</v>
      </c>
      <c r="AW409" s="42" t="s">
        <v>49</v>
      </c>
      <c r="AX409" s="57" t="s">
        <v>49</v>
      </c>
      <c r="AY409" s="42" t="s">
        <v>49</v>
      </c>
      <c r="AZ409" s="57" t="s">
        <v>49</v>
      </c>
      <c r="BA409" s="42" t="s">
        <v>49</v>
      </c>
      <c r="BB409" s="57" t="s">
        <v>49</v>
      </c>
      <c r="BC409" s="42" t="s">
        <v>49</v>
      </c>
      <c r="BD409" s="57" t="s">
        <v>49</v>
      </c>
      <c r="BE409" s="42" t="s">
        <v>49</v>
      </c>
      <c r="BF409" s="57" t="s">
        <v>49</v>
      </c>
      <c r="BG409" s="42" t="s">
        <v>49</v>
      </c>
      <c r="BH409" s="57" t="s">
        <v>49</v>
      </c>
      <c r="BI409" s="58"/>
    </row>
    <row r="410" spans="2:61" ht="33" customHeight="1" x14ac:dyDescent="0.2">
      <c r="B410" s="53" t="s">
        <v>845</v>
      </c>
      <c r="C410" s="54" t="s">
        <v>846</v>
      </c>
      <c r="D410" s="55" t="s">
        <v>48</v>
      </c>
      <c r="E410" s="42" t="s">
        <v>49</v>
      </c>
      <c r="F410" s="56" t="s">
        <v>49</v>
      </c>
      <c r="G410" s="42" t="s">
        <v>49</v>
      </c>
      <c r="H410" s="56" t="s">
        <v>49</v>
      </c>
      <c r="I410" s="42" t="s">
        <v>49</v>
      </c>
      <c r="J410" s="56" t="s">
        <v>49</v>
      </c>
      <c r="K410" s="42" t="s">
        <v>49</v>
      </c>
      <c r="L410" s="56" t="s">
        <v>49</v>
      </c>
      <c r="M410" s="42" t="s">
        <v>49</v>
      </c>
      <c r="N410" s="57" t="s">
        <v>49</v>
      </c>
      <c r="O410" s="42" t="s">
        <v>49</v>
      </c>
      <c r="P410" s="57" t="s">
        <v>49</v>
      </c>
      <c r="Q410" s="42" t="s">
        <v>49</v>
      </c>
      <c r="R410" s="57" t="s">
        <v>49</v>
      </c>
      <c r="S410" s="42" t="s">
        <v>49</v>
      </c>
      <c r="T410" s="57" t="s">
        <v>49</v>
      </c>
      <c r="U410" s="42" t="s">
        <v>49</v>
      </c>
      <c r="V410" s="57" t="s">
        <v>49</v>
      </c>
      <c r="W410" s="42" t="s">
        <v>49</v>
      </c>
      <c r="X410" s="57" t="s">
        <v>49</v>
      </c>
      <c r="Y410" s="42" t="s">
        <v>49</v>
      </c>
      <c r="Z410" s="57" t="s">
        <v>49</v>
      </c>
      <c r="AA410" s="42" t="s">
        <v>49</v>
      </c>
      <c r="AB410" s="57" t="s">
        <v>49</v>
      </c>
      <c r="AC410" s="42" t="s">
        <v>49</v>
      </c>
      <c r="AD410" s="57" t="s">
        <v>49</v>
      </c>
      <c r="AE410" s="42" t="s">
        <v>49</v>
      </c>
      <c r="AF410" s="57" t="s">
        <v>49</v>
      </c>
      <c r="AG410" s="42" t="s">
        <v>49</v>
      </c>
      <c r="AH410" s="57" t="s">
        <v>49</v>
      </c>
      <c r="AI410" s="42" t="s">
        <v>49</v>
      </c>
      <c r="AJ410" s="57" t="s">
        <v>49</v>
      </c>
      <c r="AK410" s="42" t="s">
        <v>49</v>
      </c>
      <c r="AL410" s="57" t="s">
        <v>49</v>
      </c>
      <c r="AM410" s="42" t="s">
        <v>49</v>
      </c>
      <c r="AN410" s="57" t="s">
        <v>49</v>
      </c>
      <c r="AO410" s="42" t="s">
        <v>49</v>
      </c>
      <c r="AP410" s="57" t="s">
        <v>49</v>
      </c>
      <c r="AQ410" s="42" t="s">
        <v>49</v>
      </c>
      <c r="AR410" s="57" t="s">
        <v>49</v>
      </c>
      <c r="AS410" s="42" t="s">
        <v>49</v>
      </c>
      <c r="AT410" s="57" t="s">
        <v>49</v>
      </c>
      <c r="AU410" s="42" t="s">
        <v>50</v>
      </c>
      <c r="AV410" s="57" t="s">
        <v>60</v>
      </c>
      <c r="AW410" s="42" t="s">
        <v>49</v>
      </c>
      <c r="AX410" s="57" t="s">
        <v>49</v>
      </c>
      <c r="AY410" s="42" t="s">
        <v>49</v>
      </c>
      <c r="AZ410" s="57" t="s">
        <v>49</v>
      </c>
      <c r="BA410" s="42" t="s">
        <v>49</v>
      </c>
      <c r="BB410" s="57" t="s">
        <v>49</v>
      </c>
      <c r="BC410" s="42" t="s">
        <v>49</v>
      </c>
      <c r="BD410" s="57" t="s">
        <v>49</v>
      </c>
      <c r="BE410" s="42" t="s">
        <v>49</v>
      </c>
      <c r="BF410" s="57" t="s">
        <v>49</v>
      </c>
      <c r="BG410" s="42" t="s">
        <v>49</v>
      </c>
      <c r="BH410" s="57" t="s">
        <v>49</v>
      </c>
      <c r="BI410" s="58"/>
    </row>
    <row r="411" spans="2:61" ht="33" customHeight="1" x14ac:dyDescent="0.2">
      <c r="B411" s="53" t="s">
        <v>847</v>
      </c>
      <c r="C411" s="54" t="s">
        <v>848</v>
      </c>
      <c r="D411" s="55" t="s">
        <v>48</v>
      </c>
      <c r="E411" s="42" t="s">
        <v>49</v>
      </c>
      <c r="F411" s="56" t="s">
        <v>49</v>
      </c>
      <c r="G411" s="42" t="s">
        <v>49</v>
      </c>
      <c r="H411" s="56" t="s">
        <v>49</v>
      </c>
      <c r="I411" s="42" t="s">
        <v>49</v>
      </c>
      <c r="J411" s="56" t="s">
        <v>49</v>
      </c>
      <c r="K411" s="42" t="s">
        <v>49</v>
      </c>
      <c r="L411" s="56" t="s">
        <v>49</v>
      </c>
      <c r="M411" s="42" t="s">
        <v>49</v>
      </c>
      <c r="N411" s="57" t="s">
        <v>49</v>
      </c>
      <c r="O411" s="42" t="s">
        <v>49</v>
      </c>
      <c r="P411" s="57" t="s">
        <v>49</v>
      </c>
      <c r="Q411" s="42" t="s">
        <v>49</v>
      </c>
      <c r="R411" s="57" t="s">
        <v>49</v>
      </c>
      <c r="S411" s="42" t="s">
        <v>49</v>
      </c>
      <c r="T411" s="57" t="s">
        <v>49</v>
      </c>
      <c r="U411" s="42" t="s">
        <v>49</v>
      </c>
      <c r="V411" s="57" t="s">
        <v>49</v>
      </c>
      <c r="W411" s="42" t="s">
        <v>49</v>
      </c>
      <c r="X411" s="57" t="s">
        <v>49</v>
      </c>
      <c r="Y411" s="42" t="s">
        <v>49</v>
      </c>
      <c r="Z411" s="57" t="s">
        <v>49</v>
      </c>
      <c r="AA411" s="42" t="s">
        <v>49</v>
      </c>
      <c r="AB411" s="57" t="s">
        <v>49</v>
      </c>
      <c r="AC411" s="42" t="s">
        <v>49</v>
      </c>
      <c r="AD411" s="57" t="s">
        <v>49</v>
      </c>
      <c r="AE411" s="42" t="s">
        <v>49</v>
      </c>
      <c r="AF411" s="57" t="s">
        <v>49</v>
      </c>
      <c r="AG411" s="42" t="s">
        <v>49</v>
      </c>
      <c r="AH411" s="57" t="s">
        <v>49</v>
      </c>
      <c r="AI411" s="42" t="s">
        <v>49</v>
      </c>
      <c r="AJ411" s="57" t="s">
        <v>49</v>
      </c>
      <c r="AK411" s="42" t="s">
        <v>49</v>
      </c>
      <c r="AL411" s="57" t="s">
        <v>49</v>
      </c>
      <c r="AM411" s="42" t="s">
        <v>49</v>
      </c>
      <c r="AN411" s="57" t="s">
        <v>49</v>
      </c>
      <c r="AO411" s="42" t="s">
        <v>49</v>
      </c>
      <c r="AP411" s="57" t="s">
        <v>49</v>
      </c>
      <c r="AQ411" s="42" t="s">
        <v>50</v>
      </c>
      <c r="AR411" s="57" t="s">
        <v>60</v>
      </c>
      <c r="AS411" s="42" t="s">
        <v>49</v>
      </c>
      <c r="AT411" s="57" t="s">
        <v>49</v>
      </c>
      <c r="AU411" s="42" t="s">
        <v>49</v>
      </c>
      <c r="AV411" s="57" t="s">
        <v>49</v>
      </c>
      <c r="AW411" s="42" t="s">
        <v>49</v>
      </c>
      <c r="AX411" s="57" t="s">
        <v>49</v>
      </c>
      <c r="AY411" s="42" t="s">
        <v>49</v>
      </c>
      <c r="AZ411" s="57" t="s">
        <v>49</v>
      </c>
      <c r="BA411" s="42" t="s">
        <v>49</v>
      </c>
      <c r="BB411" s="57" t="s">
        <v>49</v>
      </c>
      <c r="BC411" s="42" t="s">
        <v>49</v>
      </c>
      <c r="BD411" s="57" t="s">
        <v>49</v>
      </c>
      <c r="BE411" s="42" t="s">
        <v>49</v>
      </c>
      <c r="BF411" s="57" t="s">
        <v>49</v>
      </c>
      <c r="BG411" s="42" t="s">
        <v>49</v>
      </c>
      <c r="BH411" s="57" t="s">
        <v>49</v>
      </c>
      <c r="BI411" s="58"/>
    </row>
    <row r="412" spans="2:61" ht="33" customHeight="1" x14ac:dyDescent="0.2">
      <c r="B412" s="53" t="s">
        <v>849</v>
      </c>
      <c r="C412" s="54" t="s">
        <v>850</v>
      </c>
      <c r="D412" s="55" t="s">
        <v>48</v>
      </c>
      <c r="E412" s="42" t="s">
        <v>49</v>
      </c>
      <c r="F412" s="56" t="s">
        <v>49</v>
      </c>
      <c r="G412" s="42" t="s">
        <v>49</v>
      </c>
      <c r="H412" s="56" t="s">
        <v>49</v>
      </c>
      <c r="I412" s="42" t="s">
        <v>49</v>
      </c>
      <c r="J412" s="56" t="s">
        <v>49</v>
      </c>
      <c r="K412" s="42" t="s">
        <v>49</v>
      </c>
      <c r="L412" s="56" t="s">
        <v>49</v>
      </c>
      <c r="M412" s="42" t="s">
        <v>49</v>
      </c>
      <c r="N412" s="57" t="s">
        <v>49</v>
      </c>
      <c r="O412" s="42" t="s">
        <v>49</v>
      </c>
      <c r="P412" s="57" t="s">
        <v>49</v>
      </c>
      <c r="Q412" s="42" t="s">
        <v>49</v>
      </c>
      <c r="R412" s="57" t="s">
        <v>49</v>
      </c>
      <c r="S412" s="42" t="s">
        <v>49</v>
      </c>
      <c r="T412" s="57" t="s">
        <v>49</v>
      </c>
      <c r="U412" s="42" t="s">
        <v>49</v>
      </c>
      <c r="V412" s="57" t="s">
        <v>49</v>
      </c>
      <c r="W412" s="42" t="s">
        <v>49</v>
      </c>
      <c r="X412" s="57" t="s">
        <v>49</v>
      </c>
      <c r="Y412" s="42" t="s">
        <v>49</v>
      </c>
      <c r="Z412" s="57" t="s">
        <v>49</v>
      </c>
      <c r="AA412" s="42" t="s">
        <v>49</v>
      </c>
      <c r="AB412" s="57" t="s">
        <v>49</v>
      </c>
      <c r="AC412" s="42" t="s">
        <v>49</v>
      </c>
      <c r="AD412" s="57" t="s">
        <v>49</v>
      </c>
      <c r="AE412" s="42" t="s">
        <v>49</v>
      </c>
      <c r="AF412" s="57" t="s">
        <v>49</v>
      </c>
      <c r="AG412" s="42" t="s">
        <v>49</v>
      </c>
      <c r="AH412" s="57" t="s">
        <v>49</v>
      </c>
      <c r="AI412" s="42" t="s">
        <v>49</v>
      </c>
      <c r="AJ412" s="57" t="s">
        <v>49</v>
      </c>
      <c r="AK412" s="42" t="s">
        <v>49</v>
      </c>
      <c r="AL412" s="57" t="s">
        <v>49</v>
      </c>
      <c r="AM412" s="42" t="s">
        <v>49</v>
      </c>
      <c r="AN412" s="57" t="s">
        <v>49</v>
      </c>
      <c r="AO412" s="42" t="s">
        <v>49</v>
      </c>
      <c r="AP412" s="57" t="s">
        <v>49</v>
      </c>
      <c r="AQ412" s="42" t="s">
        <v>49</v>
      </c>
      <c r="AR412" s="57" t="s">
        <v>49</v>
      </c>
      <c r="AS412" s="42" t="s">
        <v>49</v>
      </c>
      <c r="AT412" s="57" t="s">
        <v>49</v>
      </c>
      <c r="AU412" s="42" t="s">
        <v>50</v>
      </c>
      <c r="AV412" s="57" t="s">
        <v>60</v>
      </c>
      <c r="AW412" s="42" t="s">
        <v>49</v>
      </c>
      <c r="AX412" s="57" t="s">
        <v>49</v>
      </c>
      <c r="AY412" s="42" t="s">
        <v>49</v>
      </c>
      <c r="AZ412" s="57" t="s">
        <v>49</v>
      </c>
      <c r="BA412" s="42" t="s">
        <v>49</v>
      </c>
      <c r="BB412" s="57" t="s">
        <v>49</v>
      </c>
      <c r="BC412" s="42" t="s">
        <v>49</v>
      </c>
      <c r="BD412" s="57" t="s">
        <v>49</v>
      </c>
      <c r="BE412" s="42" t="s">
        <v>49</v>
      </c>
      <c r="BF412" s="57" t="s">
        <v>49</v>
      </c>
      <c r="BG412" s="42" t="s">
        <v>49</v>
      </c>
      <c r="BH412" s="57" t="s">
        <v>49</v>
      </c>
      <c r="BI412" s="58"/>
    </row>
    <row r="413" spans="2:61" ht="33" customHeight="1" x14ac:dyDescent="0.2">
      <c r="B413" s="53" t="s">
        <v>851</v>
      </c>
      <c r="C413" s="54" t="s">
        <v>852</v>
      </c>
      <c r="D413" s="55" t="s">
        <v>48</v>
      </c>
      <c r="E413" s="42" t="s">
        <v>49</v>
      </c>
      <c r="F413" s="56" t="s">
        <v>49</v>
      </c>
      <c r="G413" s="42" t="s">
        <v>49</v>
      </c>
      <c r="H413" s="56" t="s">
        <v>49</v>
      </c>
      <c r="I413" s="42" t="s">
        <v>49</v>
      </c>
      <c r="J413" s="56" t="s">
        <v>49</v>
      </c>
      <c r="K413" s="42" t="s">
        <v>49</v>
      </c>
      <c r="L413" s="56" t="s">
        <v>49</v>
      </c>
      <c r="M413" s="42" t="s">
        <v>49</v>
      </c>
      <c r="N413" s="57" t="s">
        <v>49</v>
      </c>
      <c r="O413" s="42" t="s">
        <v>49</v>
      </c>
      <c r="P413" s="57" t="s">
        <v>49</v>
      </c>
      <c r="Q413" s="42" t="s">
        <v>49</v>
      </c>
      <c r="R413" s="57" t="s">
        <v>49</v>
      </c>
      <c r="S413" s="42" t="s">
        <v>50</v>
      </c>
      <c r="T413" s="57" t="s">
        <v>60</v>
      </c>
      <c r="U413" s="42" t="s">
        <v>55</v>
      </c>
      <c r="V413" s="57" t="s">
        <v>60</v>
      </c>
      <c r="W413" s="42" t="s">
        <v>49</v>
      </c>
      <c r="X413" s="57" t="s">
        <v>49</v>
      </c>
      <c r="Y413" s="42" t="s">
        <v>49</v>
      </c>
      <c r="Z413" s="57" t="s">
        <v>49</v>
      </c>
      <c r="AA413" s="42" t="s">
        <v>49</v>
      </c>
      <c r="AB413" s="57" t="s">
        <v>49</v>
      </c>
      <c r="AC413" s="42" t="s">
        <v>49</v>
      </c>
      <c r="AD413" s="57" t="s">
        <v>49</v>
      </c>
      <c r="AE413" s="42" t="s">
        <v>49</v>
      </c>
      <c r="AF413" s="57" t="s">
        <v>49</v>
      </c>
      <c r="AG413" s="42" t="s">
        <v>49</v>
      </c>
      <c r="AH413" s="57" t="s">
        <v>49</v>
      </c>
      <c r="AI413" s="42" t="s">
        <v>49</v>
      </c>
      <c r="AJ413" s="57" t="s">
        <v>49</v>
      </c>
      <c r="AK413" s="42" t="s">
        <v>49</v>
      </c>
      <c r="AL413" s="57" t="s">
        <v>49</v>
      </c>
      <c r="AM413" s="42" t="s">
        <v>49</v>
      </c>
      <c r="AN413" s="57" t="s">
        <v>49</v>
      </c>
      <c r="AO413" s="42" t="s">
        <v>49</v>
      </c>
      <c r="AP413" s="57" t="s">
        <v>49</v>
      </c>
      <c r="AQ413" s="42" t="s">
        <v>49</v>
      </c>
      <c r="AR413" s="57" t="s">
        <v>49</v>
      </c>
      <c r="AS413" s="42" t="s">
        <v>49</v>
      </c>
      <c r="AT413" s="57" t="s">
        <v>49</v>
      </c>
      <c r="AU413" s="42" t="s">
        <v>49</v>
      </c>
      <c r="AV413" s="57" t="s">
        <v>49</v>
      </c>
      <c r="AW413" s="42" t="s">
        <v>49</v>
      </c>
      <c r="AX413" s="57" t="s">
        <v>49</v>
      </c>
      <c r="AY413" s="42" t="s">
        <v>49</v>
      </c>
      <c r="AZ413" s="57" t="s">
        <v>49</v>
      </c>
      <c r="BA413" s="42" t="s">
        <v>49</v>
      </c>
      <c r="BB413" s="57" t="s">
        <v>49</v>
      </c>
      <c r="BC413" s="42" t="s">
        <v>49</v>
      </c>
      <c r="BD413" s="57" t="s">
        <v>49</v>
      </c>
      <c r="BE413" s="42" t="s">
        <v>49</v>
      </c>
      <c r="BF413" s="57" t="s">
        <v>49</v>
      </c>
      <c r="BG413" s="42" t="s">
        <v>49</v>
      </c>
      <c r="BH413" s="57" t="s">
        <v>49</v>
      </c>
      <c r="BI413" s="58"/>
    </row>
    <row r="414" spans="2:61" ht="33" customHeight="1" x14ac:dyDescent="0.2">
      <c r="B414" s="53" t="s">
        <v>853</v>
      </c>
      <c r="C414" s="54" t="s">
        <v>854</v>
      </c>
      <c r="D414" s="55" t="s">
        <v>48</v>
      </c>
      <c r="E414" s="42" t="s">
        <v>49</v>
      </c>
      <c r="F414" s="56" t="s">
        <v>49</v>
      </c>
      <c r="G414" s="42" t="s">
        <v>49</v>
      </c>
      <c r="H414" s="56" t="s">
        <v>49</v>
      </c>
      <c r="I414" s="42" t="s">
        <v>49</v>
      </c>
      <c r="J414" s="56" t="s">
        <v>49</v>
      </c>
      <c r="K414" s="42" t="s">
        <v>49</v>
      </c>
      <c r="L414" s="56" t="s">
        <v>49</v>
      </c>
      <c r="M414" s="42" t="s">
        <v>49</v>
      </c>
      <c r="N414" s="57" t="s">
        <v>49</v>
      </c>
      <c r="O414" s="42" t="s">
        <v>49</v>
      </c>
      <c r="P414" s="57" t="s">
        <v>49</v>
      </c>
      <c r="Q414" s="42" t="s">
        <v>49</v>
      </c>
      <c r="R414" s="57" t="s">
        <v>49</v>
      </c>
      <c r="S414" s="42" t="s">
        <v>49</v>
      </c>
      <c r="T414" s="57" t="s">
        <v>49</v>
      </c>
      <c r="U414" s="42" t="s">
        <v>49</v>
      </c>
      <c r="V414" s="57" t="s">
        <v>49</v>
      </c>
      <c r="W414" s="42" t="s">
        <v>49</v>
      </c>
      <c r="X414" s="57" t="s">
        <v>49</v>
      </c>
      <c r="Y414" s="42" t="s">
        <v>49</v>
      </c>
      <c r="Z414" s="57" t="s">
        <v>49</v>
      </c>
      <c r="AA414" s="42" t="s">
        <v>49</v>
      </c>
      <c r="AB414" s="57" t="s">
        <v>49</v>
      </c>
      <c r="AC414" s="42" t="s">
        <v>49</v>
      </c>
      <c r="AD414" s="57" t="s">
        <v>49</v>
      </c>
      <c r="AE414" s="42" t="s">
        <v>49</v>
      </c>
      <c r="AF414" s="57" t="s">
        <v>49</v>
      </c>
      <c r="AG414" s="42" t="s">
        <v>49</v>
      </c>
      <c r="AH414" s="57" t="s">
        <v>49</v>
      </c>
      <c r="AI414" s="42" t="s">
        <v>49</v>
      </c>
      <c r="AJ414" s="57" t="s">
        <v>49</v>
      </c>
      <c r="AK414" s="42" t="s">
        <v>49</v>
      </c>
      <c r="AL414" s="57" t="s">
        <v>49</v>
      </c>
      <c r="AM414" s="42" t="s">
        <v>49</v>
      </c>
      <c r="AN414" s="57" t="s">
        <v>49</v>
      </c>
      <c r="AO414" s="42" t="s">
        <v>49</v>
      </c>
      <c r="AP414" s="57" t="s">
        <v>49</v>
      </c>
      <c r="AQ414" s="42" t="s">
        <v>49</v>
      </c>
      <c r="AR414" s="57" t="s">
        <v>49</v>
      </c>
      <c r="AS414" s="42" t="s">
        <v>49</v>
      </c>
      <c r="AT414" s="57" t="s">
        <v>49</v>
      </c>
      <c r="AU414" s="42" t="s">
        <v>50</v>
      </c>
      <c r="AV414" s="57" t="s">
        <v>60</v>
      </c>
      <c r="AW414" s="42" t="s">
        <v>49</v>
      </c>
      <c r="AX414" s="57" t="s">
        <v>49</v>
      </c>
      <c r="AY414" s="42" t="s">
        <v>49</v>
      </c>
      <c r="AZ414" s="57" t="s">
        <v>49</v>
      </c>
      <c r="BA414" s="42" t="s">
        <v>49</v>
      </c>
      <c r="BB414" s="57" t="s">
        <v>49</v>
      </c>
      <c r="BC414" s="42" t="s">
        <v>49</v>
      </c>
      <c r="BD414" s="57" t="s">
        <v>49</v>
      </c>
      <c r="BE414" s="42" t="s">
        <v>49</v>
      </c>
      <c r="BF414" s="57" t="s">
        <v>49</v>
      </c>
      <c r="BG414" s="42" t="s">
        <v>49</v>
      </c>
      <c r="BH414" s="57" t="s">
        <v>49</v>
      </c>
      <c r="BI414" s="58"/>
    </row>
    <row r="415" spans="2:61" ht="33" customHeight="1" x14ac:dyDescent="0.2">
      <c r="B415" s="53" t="s">
        <v>855</v>
      </c>
      <c r="C415" s="54" t="s">
        <v>856</v>
      </c>
      <c r="D415" s="55" t="s">
        <v>48</v>
      </c>
      <c r="E415" s="42" t="s">
        <v>57</v>
      </c>
      <c r="F415" s="56" t="s">
        <v>51</v>
      </c>
      <c r="G415" s="42" t="s">
        <v>49</v>
      </c>
      <c r="H415" s="56" t="s">
        <v>49</v>
      </c>
      <c r="I415" s="42" t="s">
        <v>49</v>
      </c>
      <c r="J415" s="56" t="s">
        <v>49</v>
      </c>
      <c r="K415" s="42" t="s">
        <v>49</v>
      </c>
      <c r="L415" s="56" t="s">
        <v>49</v>
      </c>
      <c r="M415" s="42" t="s">
        <v>50</v>
      </c>
      <c r="N415" s="57" t="s">
        <v>60</v>
      </c>
      <c r="O415" s="42" t="s">
        <v>49</v>
      </c>
      <c r="P415" s="57" t="s">
        <v>49</v>
      </c>
      <c r="Q415" s="42" t="s">
        <v>49</v>
      </c>
      <c r="R415" s="57" t="s">
        <v>49</v>
      </c>
      <c r="S415" s="42" t="s">
        <v>49</v>
      </c>
      <c r="T415" s="57" t="s">
        <v>49</v>
      </c>
      <c r="U415" s="42" t="s">
        <v>49</v>
      </c>
      <c r="V415" s="57" t="s">
        <v>49</v>
      </c>
      <c r="W415" s="42" t="s">
        <v>49</v>
      </c>
      <c r="X415" s="57" t="s">
        <v>49</v>
      </c>
      <c r="Y415" s="42" t="s">
        <v>65</v>
      </c>
      <c r="Z415" s="57" t="s">
        <v>51</v>
      </c>
      <c r="AA415" s="42" t="s">
        <v>49</v>
      </c>
      <c r="AB415" s="57" t="s">
        <v>49</v>
      </c>
      <c r="AC415" s="42" t="s">
        <v>49</v>
      </c>
      <c r="AD415" s="57" t="s">
        <v>49</v>
      </c>
      <c r="AE415" s="42" t="s">
        <v>49</v>
      </c>
      <c r="AF415" s="57" t="s">
        <v>49</v>
      </c>
      <c r="AG415" s="42" t="s">
        <v>49</v>
      </c>
      <c r="AH415" s="57" t="s">
        <v>49</v>
      </c>
      <c r="AI415" s="42" t="s">
        <v>49</v>
      </c>
      <c r="AJ415" s="57" t="s">
        <v>49</v>
      </c>
      <c r="AK415" s="42" t="s">
        <v>55</v>
      </c>
      <c r="AL415" s="57" t="s">
        <v>60</v>
      </c>
      <c r="AM415" s="42" t="s">
        <v>49</v>
      </c>
      <c r="AN415" s="57" t="s">
        <v>49</v>
      </c>
      <c r="AO415" s="42" t="s">
        <v>49</v>
      </c>
      <c r="AP415" s="57" t="s">
        <v>49</v>
      </c>
      <c r="AQ415" s="42" t="s">
        <v>49</v>
      </c>
      <c r="AR415" s="57" t="s">
        <v>49</v>
      </c>
      <c r="AS415" s="42" t="s">
        <v>49</v>
      </c>
      <c r="AT415" s="57" t="s">
        <v>49</v>
      </c>
      <c r="AU415" s="42" t="s">
        <v>49</v>
      </c>
      <c r="AV415" s="57" t="s">
        <v>49</v>
      </c>
      <c r="AW415" s="42" t="s">
        <v>49</v>
      </c>
      <c r="AX415" s="57" t="s">
        <v>49</v>
      </c>
      <c r="AY415" s="42" t="s">
        <v>49</v>
      </c>
      <c r="AZ415" s="57" t="s">
        <v>49</v>
      </c>
      <c r="BA415" s="42" t="s">
        <v>49</v>
      </c>
      <c r="BB415" s="57" t="s">
        <v>49</v>
      </c>
      <c r="BC415" s="42" t="s">
        <v>49</v>
      </c>
      <c r="BD415" s="57" t="s">
        <v>49</v>
      </c>
      <c r="BE415" s="42" t="s">
        <v>49</v>
      </c>
      <c r="BF415" s="57" t="s">
        <v>49</v>
      </c>
      <c r="BG415" s="42" t="s">
        <v>49</v>
      </c>
      <c r="BH415" s="57" t="s">
        <v>49</v>
      </c>
      <c r="BI415" s="58"/>
    </row>
    <row r="416" spans="2:61" ht="33" customHeight="1" x14ac:dyDescent="0.2">
      <c r="B416" s="53" t="s">
        <v>857</v>
      </c>
      <c r="C416" s="54" t="s">
        <v>858</v>
      </c>
      <c r="D416" s="55" t="s">
        <v>48</v>
      </c>
      <c r="E416" s="42" t="s">
        <v>49</v>
      </c>
      <c r="F416" s="56" t="s">
        <v>49</v>
      </c>
      <c r="G416" s="42" t="s">
        <v>49</v>
      </c>
      <c r="H416" s="56" t="s">
        <v>49</v>
      </c>
      <c r="I416" s="42" t="s">
        <v>49</v>
      </c>
      <c r="J416" s="56" t="s">
        <v>49</v>
      </c>
      <c r="K416" s="42" t="s">
        <v>49</v>
      </c>
      <c r="L416" s="56" t="s">
        <v>49</v>
      </c>
      <c r="M416" s="42" t="s">
        <v>49</v>
      </c>
      <c r="N416" s="57" t="s">
        <v>49</v>
      </c>
      <c r="O416" s="42" t="s">
        <v>49</v>
      </c>
      <c r="P416" s="57" t="s">
        <v>49</v>
      </c>
      <c r="Q416" s="42" t="s">
        <v>49</v>
      </c>
      <c r="R416" s="57" t="s">
        <v>49</v>
      </c>
      <c r="S416" s="42" t="s">
        <v>50</v>
      </c>
      <c r="T416" s="57" t="s">
        <v>60</v>
      </c>
      <c r="U416" s="42" t="s">
        <v>57</v>
      </c>
      <c r="V416" s="57" t="s">
        <v>51</v>
      </c>
      <c r="W416" s="42" t="s">
        <v>49</v>
      </c>
      <c r="X416" s="57" t="s">
        <v>49</v>
      </c>
      <c r="Y416" s="42" t="s">
        <v>49</v>
      </c>
      <c r="Z416" s="57" t="s">
        <v>49</v>
      </c>
      <c r="AA416" s="42" t="s">
        <v>49</v>
      </c>
      <c r="AB416" s="57" t="s">
        <v>49</v>
      </c>
      <c r="AC416" s="42" t="s">
        <v>49</v>
      </c>
      <c r="AD416" s="57" t="s">
        <v>49</v>
      </c>
      <c r="AE416" s="42" t="s">
        <v>49</v>
      </c>
      <c r="AF416" s="57" t="s">
        <v>49</v>
      </c>
      <c r="AG416" s="42" t="s">
        <v>49</v>
      </c>
      <c r="AH416" s="57" t="s">
        <v>49</v>
      </c>
      <c r="AI416" s="42" t="s">
        <v>49</v>
      </c>
      <c r="AJ416" s="57" t="s">
        <v>49</v>
      </c>
      <c r="AK416" s="42" t="s">
        <v>49</v>
      </c>
      <c r="AL416" s="57" t="s">
        <v>49</v>
      </c>
      <c r="AM416" s="42" t="s">
        <v>49</v>
      </c>
      <c r="AN416" s="57" t="s">
        <v>49</v>
      </c>
      <c r="AO416" s="42" t="s">
        <v>49</v>
      </c>
      <c r="AP416" s="57" t="s">
        <v>49</v>
      </c>
      <c r="AQ416" s="42" t="s">
        <v>55</v>
      </c>
      <c r="AR416" s="57" t="s">
        <v>51</v>
      </c>
      <c r="AS416" s="42" t="s">
        <v>49</v>
      </c>
      <c r="AT416" s="57" t="s">
        <v>49</v>
      </c>
      <c r="AU416" s="42" t="s">
        <v>68</v>
      </c>
      <c r="AV416" s="57" t="s">
        <v>51</v>
      </c>
      <c r="AW416" s="42" t="s">
        <v>49</v>
      </c>
      <c r="AX416" s="57" t="s">
        <v>49</v>
      </c>
      <c r="AY416" s="42" t="s">
        <v>49</v>
      </c>
      <c r="AZ416" s="57" t="s">
        <v>49</v>
      </c>
      <c r="BA416" s="42" t="s">
        <v>49</v>
      </c>
      <c r="BB416" s="57" t="s">
        <v>49</v>
      </c>
      <c r="BC416" s="42" t="s">
        <v>49</v>
      </c>
      <c r="BD416" s="57" t="s">
        <v>49</v>
      </c>
      <c r="BE416" s="42" t="s">
        <v>65</v>
      </c>
      <c r="BF416" s="57" t="s">
        <v>51</v>
      </c>
      <c r="BG416" s="42" t="s">
        <v>49</v>
      </c>
      <c r="BH416" s="57" t="s">
        <v>49</v>
      </c>
      <c r="BI416" s="58"/>
    </row>
    <row r="417" spans="2:61" ht="33" customHeight="1" x14ac:dyDescent="0.2">
      <c r="B417" s="53" t="s">
        <v>859</v>
      </c>
      <c r="C417" s="54" t="s">
        <v>860</v>
      </c>
      <c r="D417" s="55" t="s">
        <v>48</v>
      </c>
      <c r="E417" s="42" t="s">
        <v>57</v>
      </c>
      <c r="F417" s="56" t="s">
        <v>56</v>
      </c>
      <c r="G417" s="42" t="s">
        <v>49</v>
      </c>
      <c r="H417" s="56" t="s">
        <v>49</v>
      </c>
      <c r="I417" s="42" t="s">
        <v>49</v>
      </c>
      <c r="J417" s="56" t="s">
        <v>49</v>
      </c>
      <c r="K417" s="42" t="s">
        <v>49</v>
      </c>
      <c r="L417" s="56" t="s">
        <v>49</v>
      </c>
      <c r="M417" s="42" t="s">
        <v>49</v>
      </c>
      <c r="N417" s="57" t="s">
        <v>49</v>
      </c>
      <c r="O417" s="42" t="s">
        <v>49</v>
      </c>
      <c r="P417" s="57" t="s">
        <v>49</v>
      </c>
      <c r="Q417" s="42" t="s">
        <v>49</v>
      </c>
      <c r="R417" s="57" t="s">
        <v>49</v>
      </c>
      <c r="S417" s="42" t="s">
        <v>49</v>
      </c>
      <c r="T417" s="57" t="s">
        <v>49</v>
      </c>
      <c r="U417" s="42" t="s">
        <v>55</v>
      </c>
      <c r="V417" s="57" t="s">
        <v>60</v>
      </c>
      <c r="W417" s="42" t="s">
        <v>49</v>
      </c>
      <c r="X417" s="57" t="s">
        <v>49</v>
      </c>
      <c r="Y417" s="42" t="s">
        <v>49</v>
      </c>
      <c r="Z417" s="57" t="s">
        <v>49</v>
      </c>
      <c r="AA417" s="42" t="s">
        <v>49</v>
      </c>
      <c r="AB417" s="57" t="s">
        <v>49</v>
      </c>
      <c r="AC417" s="42" t="s">
        <v>49</v>
      </c>
      <c r="AD417" s="57" t="s">
        <v>49</v>
      </c>
      <c r="AE417" s="42" t="s">
        <v>49</v>
      </c>
      <c r="AF417" s="57" t="s">
        <v>49</v>
      </c>
      <c r="AG417" s="42" t="s">
        <v>49</v>
      </c>
      <c r="AH417" s="57" t="s">
        <v>49</v>
      </c>
      <c r="AI417" s="42" t="s">
        <v>49</v>
      </c>
      <c r="AJ417" s="57" t="s">
        <v>49</v>
      </c>
      <c r="AK417" s="42" t="s">
        <v>49</v>
      </c>
      <c r="AL417" s="57" t="s">
        <v>49</v>
      </c>
      <c r="AM417" s="42" t="s">
        <v>49</v>
      </c>
      <c r="AN417" s="57" t="s">
        <v>49</v>
      </c>
      <c r="AO417" s="42" t="s">
        <v>49</v>
      </c>
      <c r="AP417" s="57" t="s">
        <v>49</v>
      </c>
      <c r="AQ417" s="42" t="s">
        <v>50</v>
      </c>
      <c r="AR417" s="57" t="s">
        <v>60</v>
      </c>
      <c r="AS417" s="42" t="s">
        <v>49</v>
      </c>
      <c r="AT417" s="57" t="s">
        <v>49</v>
      </c>
      <c r="AU417" s="42" t="s">
        <v>49</v>
      </c>
      <c r="AV417" s="57" t="s">
        <v>49</v>
      </c>
      <c r="AW417" s="42" t="s">
        <v>49</v>
      </c>
      <c r="AX417" s="57" t="s">
        <v>49</v>
      </c>
      <c r="AY417" s="42" t="s">
        <v>49</v>
      </c>
      <c r="AZ417" s="57" t="s">
        <v>49</v>
      </c>
      <c r="BA417" s="42" t="s">
        <v>49</v>
      </c>
      <c r="BB417" s="57" t="s">
        <v>49</v>
      </c>
      <c r="BC417" s="42" t="s">
        <v>49</v>
      </c>
      <c r="BD417" s="57" t="s">
        <v>49</v>
      </c>
      <c r="BE417" s="42" t="s">
        <v>49</v>
      </c>
      <c r="BF417" s="57" t="s">
        <v>49</v>
      </c>
      <c r="BG417" s="42" t="s">
        <v>49</v>
      </c>
      <c r="BH417" s="57" t="s">
        <v>49</v>
      </c>
      <c r="BI417" s="58"/>
    </row>
    <row r="418" spans="2:61" ht="33" customHeight="1" x14ac:dyDescent="0.2">
      <c r="B418" s="53" t="s">
        <v>861</v>
      </c>
      <c r="C418" s="54" t="s">
        <v>862</v>
      </c>
      <c r="D418" s="55" t="s">
        <v>48</v>
      </c>
      <c r="E418" s="42" t="s">
        <v>49</v>
      </c>
      <c r="F418" s="56" t="s">
        <v>49</v>
      </c>
      <c r="G418" s="42" t="s">
        <v>49</v>
      </c>
      <c r="H418" s="56" t="s">
        <v>49</v>
      </c>
      <c r="I418" s="42" t="s">
        <v>49</v>
      </c>
      <c r="J418" s="56" t="s">
        <v>49</v>
      </c>
      <c r="K418" s="42" t="s">
        <v>49</v>
      </c>
      <c r="L418" s="56" t="s">
        <v>49</v>
      </c>
      <c r="M418" s="42" t="s">
        <v>49</v>
      </c>
      <c r="N418" s="57" t="s">
        <v>49</v>
      </c>
      <c r="O418" s="42" t="s">
        <v>49</v>
      </c>
      <c r="P418" s="57" t="s">
        <v>49</v>
      </c>
      <c r="Q418" s="42" t="s">
        <v>49</v>
      </c>
      <c r="R418" s="57" t="s">
        <v>49</v>
      </c>
      <c r="S418" s="42" t="s">
        <v>49</v>
      </c>
      <c r="T418" s="57" t="s">
        <v>49</v>
      </c>
      <c r="U418" s="42" t="s">
        <v>65</v>
      </c>
      <c r="V418" s="57" t="s">
        <v>60</v>
      </c>
      <c r="W418" s="42" t="s">
        <v>49</v>
      </c>
      <c r="X418" s="57" t="s">
        <v>49</v>
      </c>
      <c r="Y418" s="42" t="s">
        <v>55</v>
      </c>
      <c r="Z418" s="57" t="s">
        <v>60</v>
      </c>
      <c r="AA418" s="42" t="s">
        <v>49</v>
      </c>
      <c r="AB418" s="57" t="s">
        <v>49</v>
      </c>
      <c r="AC418" s="42" t="s">
        <v>49</v>
      </c>
      <c r="AD418" s="57" t="s">
        <v>49</v>
      </c>
      <c r="AE418" s="42" t="s">
        <v>49</v>
      </c>
      <c r="AF418" s="57" t="s">
        <v>49</v>
      </c>
      <c r="AG418" s="42" t="s">
        <v>49</v>
      </c>
      <c r="AH418" s="57" t="s">
        <v>49</v>
      </c>
      <c r="AI418" s="42" t="s">
        <v>49</v>
      </c>
      <c r="AJ418" s="57" t="s">
        <v>49</v>
      </c>
      <c r="AK418" s="42" t="s">
        <v>49</v>
      </c>
      <c r="AL418" s="57" t="s">
        <v>49</v>
      </c>
      <c r="AM418" s="42" t="s">
        <v>49</v>
      </c>
      <c r="AN418" s="57" t="s">
        <v>49</v>
      </c>
      <c r="AO418" s="42" t="s">
        <v>49</v>
      </c>
      <c r="AP418" s="57" t="s">
        <v>49</v>
      </c>
      <c r="AQ418" s="42" t="s">
        <v>50</v>
      </c>
      <c r="AR418" s="57" t="s">
        <v>60</v>
      </c>
      <c r="AS418" s="42" t="s">
        <v>49</v>
      </c>
      <c r="AT418" s="57" t="s">
        <v>49</v>
      </c>
      <c r="AU418" s="42" t="s">
        <v>49</v>
      </c>
      <c r="AV418" s="57" t="s">
        <v>49</v>
      </c>
      <c r="AW418" s="42" t="s">
        <v>49</v>
      </c>
      <c r="AX418" s="57" t="s">
        <v>49</v>
      </c>
      <c r="AY418" s="42" t="s">
        <v>49</v>
      </c>
      <c r="AZ418" s="57" t="s">
        <v>49</v>
      </c>
      <c r="BA418" s="42" t="s">
        <v>49</v>
      </c>
      <c r="BB418" s="57" t="s">
        <v>49</v>
      </c>
      <c r="BC418" s="42" t="s">
        <v>57</v>
      </c>
      <c r="BD418" s="57" t="s">
        <v>60</v>
      </c>
      <c r="BE418" s="42" t="s">
        <v>49</v>
      </c>
      <c r="BF418" s="57" t="s">
        <v>49</v>
      </c>
      <c r="BG418" s="42" t="s">
        <v>49</v>
      </c>
      <c r="BH418" s="57" t="s">
        <v>49</v>
      </c>
      <c r="BI418" s="58"/>
    </row>
    <row r="419" spans="2:61" ht="33" customHeight="1" x14ac:dyDescent="0.2">
      <c r="B419" s="53" t="s">
        <v>863</v>
      </c>
      <c r="C419" s="54" t="s">
        <v>864</v>
      </c>
      <c r="D419" s="55" t="s">
        <v>48</v>
      </c>
      <c r="E419" s="42" t="s">
        <v>49</v>
      </c>
      <c r="F419" s="56" t="s">
        <v>49</v>
      </c>
      <c r="G419" s="42" t="s">
        <v>49</v>
      </c>
      <c r="H419" s="56" t="s">
        <v>49</v>
      </c>
      <c r="I419" s="42" t="s">
        <v>49</v>
      </c>
      <c r="J419" s="56" t="s">
        <v>49</v>
      </c>
      <c r="K419" s="42" t="s">
        <v>49</v>
      </c>
      <c r="L419" s="56" t="s">
        <v>49</v>
      </c>
      <c r="M419" s="42" t="s">
        <v>49</v>
      </c>
      <c r="N419" s="57" t="s">
        <v>49</v>
      </c>
      <c r="O419" s="42" t="s">
        <v>49</v>
      </c>
      <c r="P419" s="57" t="s">
        <v>49</v>
      </c>
      <c r="Q419" s="42" t="s">
        <v>49</v>
      </c>
      <c r="R419" s="57" t="s">
        <v>49</v>
      </c>
      <c r="S419" s="42" t="s">
        <v>50</v>
      </c>
      <c r="T419" s="57" t="s">
        <v>60</v>
      </c>
      <c r="U419" s="42" t="s">
        <v>49</v>
      </c>
      <c r="V419" s="57" t="s">
        <v>49</v>
      </c>
      <c r="W419" s="42" t="s">
        <v>49</v>
      </c>
      <c r="X419" s="57" t="s">
        <v>49</v>
      </c>
      <c r="Y419" s="42" t="s">
        <v>49</v>
      </c>
      <c r="Z419" s="57" t="s">
        <v>49</v>
      </c>
      <c r="AA419" s="42" t="s">
        <v>49</v>
      </c>
      <c r="AB419" s="57" t="s">
        <v>49</v>
      </c>
      <c r="AC419" s="42" t="s">
        <v>49</v>
      </c>
      <c r="AD419" s="57" t="s">
        <v>49</v>
      </c>
      <c r="AE419" s="42" t="s">
        <v>49</v>
      </c>
      <c r="AF419" s="57" t="s">
        <v>49</v>
      </c>
      <c r="AG419" s="42" t="s">
        <v>49</v>
      </c>
      <c r="AH419" s="57" t="s">
        <v>49</v>
      </c>
      <c r="AI419" s="42" t="s">
        <v>49</v>
      </c>
      <c r="AJ419" s="57" t="s">
        <v>49</v>
      </c>
      <c r="AK419" s="42" t="s">
        <v>49</v>
      </c>
      <c r="AL419" s="57" t="s">
        <v>49</v>
      </c>
      <c r="AM419" s="42" t="s">
        <v>49</v>
      </c>
      <c r="AN419" s="57" t="s">
        <v>49</v>
      </c>
      <c r="AO419" s="42" t="s">
        <v>49</v>
      </c>
      <c r="AP419" s="57" t="s">
        <v>49</v>
      </c>
      <c r="AQ419" s="42" t="s">
        <v>49</v>
      </c>
      <c r="AR419" s="57" t="s">
        <v>49</v>
      </c>
      <c r="AS419" s="42" t="s">
        <v>49</v>
      </c>
      <c r="AT419" s="57" t="s">
        <v>49</v>
      </c>
      <c r="AU419" s="42" t="s">
        <v>49</v>
      </c>
      <c r="AV419" s="57" t="s">
        <v>49</v>
      </c>
      <c r="AW419" s="42" t="s">
        <v>49</v>
      </c>
      <c r="AX419" s="57" t="s">
        <v>49</v>
      </c>
      <c r="AY419" s="42" t="s">
        <v>49</v>
      </c>
      <c r="AZ419" s="57" t="s">
        <v>49</v>
      </c>
      <c r="BA419" s="42" t="s">
        <v>49</v>
      </c>
      <c r="BB419" s="57" t="s">
        <v>49</v>
      </c>
      <c r="BC419" s="42" t="s">
        <v>49</v>
      </c>
      <c r="BD419" s="57" t="s">
        <v>49</v>
      </c>
      <c r="BE419" s="42" t="s">
        <v>49</v>
      </c>
      <c r="BF419" s="57" t="s">
        <v>49</v>
      </c>
      <c r="BG419" s="42" t="s">
        <v>49</v>
      </c>
      <c r="BH419" s="57" t="s">
        <v>49</v>
      </c>
      <c r="BI419" s="58"/>
    </row>
    <row r="420" spans="2:61" ht="33" customHeight="1" x14ac:dyDescent="0.2">
      <c r="B420" s="53" t="s">
        <v>865</v>
      </c>
      <c r="C420" s="54" t="s">
        <v>866</v>
      </c>
      <c r="D420" s="55" t="s">
        <v>48</v>
      </c>
      <c r="E420" s="42" t="s">
        <v>49</v>
      </c>
      <c r="F420" s="56" t="s">
        <v>49</v>
      </c>
      <c r="G420" s="42" t="s">
        <v>49</v>
      </c>
      <c r="H420" s="56" t="s">
        <v>49</v>
      </c>
      <c r="I420" s="42" t="s">
        <v>49</v>
      </c>
      <c r="J420" s="56" t="s">
        <v>49</v>
      </c>
      <c r="K420" s="42" t="s">
        <v>49</v>
      </c>
      <c r="L420" s="56" t="s">
        <v>49</v>
      </c>
      <c r="M420" s="42" t="s">
        <v>49</v>
      </c>
      <c r="N420" s="57" t="s">
        <v>49</v>
      </c>
      <c r="O420" s="42" t="s">
        <v>49</v>
      </c>
      <c r="P420" s="57" t="s">
        <v>49</v>
      </c>
      <c r="Q420" s="42" t="s">
        <v>49</v>
      </c>
      <c r="R420" s="57" t="s">
        <v>49</v>
      </c>
      <c r="S420" s="42" t="s">
        <v>50</v>
      </c>
      <c r="T420" s="57" t="s">
        <v>60</v>
      </c>
      <c r="U420" s="42" t="s">
        <v>49</v>
      </c>
      <c r="V420" s="57" t="s">
        <v>49</v>
      </c>
      <c r="W420" s="42" t="s">
        <v>49</v>
      </c>
      <c r="X420" s="57" t="s">
        <v>49</v>
      </c>
      <c r="Y420" s="42" t="s">
        <v>49</v>
      </c>
      <c r="Z420" s="57" t="s">
        <v>49</v>
      </c>
      <c r="AA420" s="42" t="s">
        <v>49</v>
      </c>
      <c r="AB420" s="57" t="s">
        <v>49</v>
      </c>
      <c r="AC420" s="42" t="s">
        <v>49</v>
      </c>
      <c r="AD420" s="57" t="s">
        <v>49</v>
      </c>
      <c r="AE420" s="42" t="s">
        <v>49</v>
      </c>
      <c r="AF420" s="57" t="s">
        <v>49</v>
      </c>
      <c r="AG420" s="42" t="s">
        <v>49</v>
      </c>
      <c r="AH420" s="57" t="s">
        <v>49</v>
      </c>
      <c r="AI420" s="42" t="s">
        <v>49</v>
      </c>
      <c r="AJ420" s="57" t="s">
        <v>49</v>
      </c>
      <c r="AK420" s="42" t="s">
        <v>49</v>
      </c>
      <c r="AL420" s="57" t="s">
        <v>49</v>
      </c>
      <c r="AM420" s="42" t="s">
        <v>49</v>
      </c>
      <c r="AN420" s="57" t="s">
        <v>49</v>
      </c>
      <c r="AO420" s="42" t="s">
        <v>49</v>
      </c>
      <c r="AP420" s="57" t="s">
        <v>49</v>
      </c>
      <c r="AQ420" s="42" t="s">
        <v>49</v>
      </c>
      <c r="AR420" s="57" t="s">
        <v>49</v>
      </c>
      <c r="AS420" s="42" t="s">
        <v>49</v>
      </c>
      <c r="AT420" s="57" t="s">
        <v>49</v>
      </c>
      <c r="AU420" s="42" t="s">
        <v>55</v>
      </c>
      <c r="AV420" s="57" t="s">
        <v>60</v>
      </c>
      <c r="AW420" s="42" t="s">
        <v>49</v>
      </c>
      <c r="AX420" s="57" t="s">
        <v>49</v>
      </c>
      <c r="AY420" s="42" t="s">
        <v>49</v>
      </c>
      <c r="AZ420" s="57" t="s">
        <v>49</v>
      </c>
      <c r="BA420" s="42" t="s">
        <v>49</v>
      </c>
      <c r="BB420" s="57" t="s">
        <v>49</v>
      </c>
      <c r="BC420" s="42" t="s">
        <v>49</v>
      </c>
      <c r="BD420" s="57" t="s">
        <v>49</v>
      </c>
      <c r="BE420" s="42" t="s">
        <v>49</v>
      </c>
      <c r="BF420" s="57" t="s">
        <v>49</v>
      </c>
      <c r="BG420" s="42" t="s">
        <v>49</v>
      </c>
      <c r="BH420" s="57" t="s">
        <v>49</v>
      </c>
      <c r="BI420" s="58"/>
    </row>
    <row r="421" spans="2:61" ht="33" customHeight="1" x14ac:dyDescent="0.2">
      <c r="B421" s="53" t="s">
        <v>867</v>
      </c>
      <c r="C421" s="54" t="s">
        <v>868</v>
      </c>
      <c r="D421" s="55" t="s">
        <v>48</v>
      </c>
      <c r="E421" s="42" t="s">
        <v>49</v>
      </c>
      <c r="F421" s="56" t="s">
        <v>49</v>
      </c>
      <c r="G421" s="42" t="s">
        <v>49</v>
      </c>
      <c r="H421" s="56" t="s">
        <v>49</v>
      </c>
      <c r="I421" s="42" t="s">
        <v>49</v>
      </c>
      <c r="J421" s="56" t="s">
        <v>49</v>
      </c>
      <c r="K421" s="42" t="s">
        <v>49</v>
      </c>
      <c r="L421" s="56" t="s">
        <v>49</v>
      </c>
      <c r="M421" s="42" t="s">
        <v>49</v>
      </c>
      <c r="N421" s="57" t="s">
        <v>49</v>
      </c>
      <c r="O421" s="42" t="s">
        <v>49</v>
      </c>
      <c r="P421" s="57" t="s">
        <v>49</v>
      </c>
      <c r="Q421" s="42" t="s">
        <v>49</v>
      </c>
      <c r="R421" s="57" t="s">
        <v>49</v>
      </c>
      <c r="S421" s="42" t="s">
        <v>55</v>
      </c>
      <c r="T421" s="57" t="s">
        <v>60</v>
      </c>
      <c r="U421" s="42" t="s">
        <v>49</v>
      </c>
      <c r="V421" s="57" t="s">
        <v>49</v>
      </c>
      <c r="W421" s="42" t="s">
        <v>49</v>
      </c>
      <c r="X421" s="57" t="s">
        <v>49</v>
      </c>
      <c r="Y421" s="42" t="s">
        <v>49</v>
      </c>
      <c r="Z421" s="57" t="s">
        <v>49</v>
      </c>
      <c r="AA421" s="42" t="s">
        <v>49</v>
      </c>
      <c r="AB421" s="57" t="s">
        <v>49</v>
      </c>
      <c r="AC421" s="42" t="s">
        <v>49</v>
      </c>
      <c r="AD421" s="57" t="s">
        <v>49</v>
      </c>
      <c r="AE421" s="42" t="s">
        <v>49</v>
      </c>
      <c r="AF421" s="57" t="s">
        <v>49</v>
      </c>
      <c r="AG421" s="42" t="s">
        <v>49</v>
      </c>
      <c r="AH421" s="57" t="s">
        <v>49</v>
      </c>
      <c r="AI421" s="42" t="s">
        <v>49</v>
      </c>
      <c r="AJ421" s="57" t="s">
        <v>49</v>
      </c>
      <c r="AK421" s="42" t="s">
        <v>49</v>
      </c>
      <c r="AL421" s="57" t="s">
        <v>49</v>
      </c>
      <c r="AM421" s="42" t="s">
        <v>49</v>
      </c>
      <c r="AN421" s="57" t="s">
        <v>49</v>
      </c>
      <c r="AO421" s="42" t="s">
        <v>49</v>
      </c>
      <c r="AP421" s="57" t="s">
        <v>49</v>
      </c>
      <c r="AQ421" s="42" t="s">
        <v>49</v>
      </c>
      <c r="AR421" s="57" t="s">
        <v>49</v>
      </c>
      <c r="AS421" s="42" t="s">
        <v>49</v>
      </c>
      <c r="AT421" s="57" t="s">
        <v>49</v>
      </c>
      <c r="AU421" s="42" t="s">
        <v>50</v>
      </c>
      <c r="AV421" s="57" t="s">
        <v>60</v>
      </c>
      <c r="AW421" s="42" t="s">
        <v>49</v>
      </c>
      <c r="AX421" s="57" t="s">
        <v>49</v>
      </c>
      <c r="AY421" s="42" t="s">
        <v>49</v>
      </c>
      <c r="AZ421" s="57" t="s">
        <v>49</v>
      </c>
      <c r="BA421" s="42" t="s">
        <v>49</v>
      </c>
      <c r="BB421" s="57" t="s">
        <v>49</v>
      </c>
      <c r="BC421" s="42" t="s">
        <v>49</v>
      </c>
      <c r="BD421" s="57" t="s">
        <v>49</v>
      </c>
      <c r="BE421" s="42" t="s">
        <v>57</v>
      </c>
      <c r="BF421" s="57" t="s">
        <v>60</v>
      </c>
      <c r="BG421" s="42" t="s">
        <v>49</v>
      </c>
      <c r="BH421" s="57" t="s">
        <v>49</v>
      </c>
      <c r="BI421" s="58"/>
    </row>
    <row r="422" spans="2:61" ht="33" customHeight="1" x14ac:dyDescent="0.2">
      <c r="B422" s="53" t="s">
        <v>869</v>
      </c>
      <c r="C422" s="54" t="s">
        <v>870</v>
      </c>
      <c r="D422" s="55" t="s">
        <v>48</v>
      </c>
      <c r="E422" s="42" t="s">
        <v>50</v>
      </c>
      <c r="F422" s="56" t="s">
        <v>51</v>
      </c>
      <c r="G422" s="42" t="s">
        <v>49</v>
      </c>
      <c r="H422" s="56" t="s">
        <v>49</v>
      </c>
      <c r="I422" s="42" t="s">
        <v>49</v>
      </c>
      <c r="J422" s="56" t="s">
        <v>49</v>
      </c>
      <c r="K422" s="42" t="s">
        <v>49</v>
      </c>
      <c r="L422" s="56" t="s">
        <v>49</v>
      </c>
      <c r="M422" s="42" t="s">
        <v>49</v>
      </c>
      <c r="N422" s="57" t="s">
        <v>49</v>
      </c>
      <c r="O422" s="42" t="s">
        <v>49</v>
      </c>
      <c r="P422" s="57" t="s">
        <v>49</v>
      </c>
      <c r="Q422" s="42" t="s">
        <v>49</v>
      </c>
      <c r="R422" s="57" t="s">
        <v>49</v>
      </c>
      <c r="S422" s="42" t="s">
        <v>49</v>
      </c>
      <c r="T422" s="57" t="s">
        <v>49</v>
      </c>
      <c r="U422" s="42" t="s">
        <v>49</v>
      </c>
      <c r="V422" s="57" t="s">
        <v>49</v>
      </c>
      <c r="W422" s="42" t="s">
        <v>49</v>
      </c>
      <c r="X422" s="57" t="s">
        <v>49</v>
      </c>
      <c r="Y422" s="42" t="s">
        <v>49</v>
      </c>
      <c r="Z422" s="57" t="s">
        <v>49</v>
      </c>
      <c r="AA422" s="42" t="s">
        <v>49</v>
      </c>
      <c r="AB422" s="57" t="s">
        <v>49</v>
      </c>
      <c r="AC422" s="42" t="s">
        <v>55</v>
      </c>
      <c r="AD422" s="57" t="s">
        <v>51</v>
      </c>
      <c r="AE422" s="42" t="s">
        <v>49</v>
      </c>
      <c r="AF422" s="57" t="s">
        <v>49</v>
      </c>
      <c r="AG422" s="42" t="s">
        <v>49</v>
      </c>
      <c r="AH422" s="57" t="s">
        <v>49</v>
      </c>
      <c r="AI422" s="42" t="s">
        <v>49</v>
      </c>
      <c r="AJ422" s="57" t="s">
        <v>49</v>
      </c>
      <c r="AK422" s="42" t="s">
        <v>49</v>
      </c>
      <c r="AL422" s="57" t="s">
        <v>49</v>
      </c>
      <c r="AM422" s="42" t="s">
        <v>49</v>
      </c>
      <c r="AN422" s="57" t="s">
        <v>49</v>
      </c>
      <c r="AO422" s="42" t="s">
        <v>49</v>
      </c>
      <c r="AP422" s="57" t="s">
        <v>49</v>
      </c>
      <c r="AQ422" s="42" t="s">
        <v>49</v>
      </c>
      <c r="AR422" s="57" t="s">
        <v>49</v>
      </c>
      <c r="AS422" s="42" t="s">
        <v>49</v>
      </c>
      <c r="AT422" s="57" t="s">
        <v>49</v>
      </c>
      <c r="AU422" s="42" t="s">
        <v>49</v>
      </c>
      <c r="AV422" s="57" t="s">
        <v>49</v>
      </c>
      <c r="AW422" s="42" t="s">
        <v>49</v>
      </c>
      <c r="AX422" s="57" t="s">
        <v>49</v>
      </c>
      <c r="AY422" s="42" t="s">
        <v>49</v>
      </c>
      <c r="AZ422" s="57" t="s">
        <v>49</v>
      </c>
      <c r="BA422" s="42" t="s">
        <v>49</v>
      </c>
      <c r="BB422" s="57" t="s">
        <v>49</v>
      </c>
      <c r="BC422" s="42" t="s">
        <v>57</v>
      </c>
      <c r="BD422" s="57" t="s">
        <v>51</v>
      </c>
      <c r="BE422" s="42" t="s">
        <v>49</v>
      </c>
      <c r="BF422" s="57" t="s">
        <v>49</v>
      </c>
      <c r="BG422" s="42" t="s">
        <v>49</v>
      </c>
      <c r="BH422" s="57" t="s">
        <v>49</v>
      </c>
      <c r="BI422" s="58"/>
    </row>
    <row r="423" spans="2:61" ht="33" customHeight="1" x14ac:dyDescent="0.2">
      <c r="B423" s="53" t="s">
        <v>871</v>
      </c>
      <c r="C423" s="54" t="s">
        <v>872</v>
      </c>
      <c r="D423" s="55" t="s">
        <v>48</v>
      </c>
      <c r="E423" s="42" t="s">
        <v>55</v>
      </c>
      <c r="F423" s="56" t="s">
        <v>56</v>
      </c>
      <c r="G423" s="42" t="s">
        <v>49</v>
      </c>
      <c r="H423" s="56" t="s">
        <v>49</v>
      </c>
      <c r="I423" s="42" t="s">
        <v>49</v>
      </c>
      <c r="J423" s="56" t="s">
        <v>49</v>
      </c>
      <c r="K423" s="42" t="s">
        <v>49</v>
      </c>
      <c r="L423" s="56" t="s">
        <v>49</v>
      </c>
      <c r="M423" s="42" t="s">
        <v>49</v>
      </c>
      <c r="N423" s="57" t="s">
        <v>49</v>
      </c>
      <c r="O423" s="42" t="s">
        <v>49</v>
      </c>
      <c r="P423" s="57" t="s">
        <v>49</v>
      </c>
      <c r="Q423" s="42" t="s">
        <v>49</v>
      </c>
      <c r="R423" s="57" t="s">
        <v>49</v>
      </c>
      <c r="S423" s="42" t="s">
        <v>49</v>
      </c>
      <c r="T423" s="57" t="s">
        <v>49</v>
      </c>
      <c r="U423" s="42" t="s">
        <v>49</v>
      </c>
      <c r="V423" s="57" t="s">
        <v>49</v>
      </c>
      <c r="W423" s="42" t="s">
        <v>49</v>
      </c>
      <c r="X423" s="57" t="s">
        <v>49</v>
      </c>
      <c r="Y423" s="42" t="s">
        <v>49</v>
      </c>
      <c r="Z423" s="57" t="s">
        <v>49</v>
      </c>
      <c r="AA423" s="42" t="s">
        <v>49</v>
      </c>
      <c r="AB423" s="57" t="s">
        <v>49</v>
      </c>
      <c r="AC423" s="42" t="s">
        <v>50</v>
      </c>
      <c r="AD423" s="57" t="s">
        <v>60</v>
      </c>
      <c r="AE423" s="42" t="s">
        <v>49</v>
      </c>
      <c r="AF423" s="57" t="s">
        <v>49</v>
      </c>
      <c r="AG423" s="42" t="s">
        <v>49</v>
      </c>
      <c r="AH423" s="57" t="s">
        <v>49</v>
      </c>
      <c r="AI423" s="42" t="s">
        <v>49</v>
      </c>
      <c r="AJ423" s="57" t="s">
        <v>49</v>
      </c>
      <c r="AK423" s="42" t="s">
        <v>49</v>
      </c>
      <c r="AL423" s="57" t="s">
        <v>49</v>
      </c>
      <c r="AM423" s="42" t="s">
        <v>49</v>
      </c>
      <c r="AN423" s="57" t="s">
        <v>49</v>
      </c>
      <c r="AO423" s="42" t="s">
        <v>49</v>
      </c>
      <c r="AP423" s="57" t="s">
        <v>49</v>
      </c>
      <c r="AQ423" s="42" t="s">
        <v>49</v>
      </c>
      <c r="AR423" s="57" t="s">
        <v>49</v>
      </c>
      <c r="AS423" s="42" t="s">
        <v>49</v>
      </c>
      <c r="AT423" s="57" t="s">
        <v>49</v>
      </c>
      <c r="AU423" s="42" t="s">
        <v>49</v>
      </c>
      <c r="AV423" s="57" t="s">
        <v>49</v>
      </c>
      <c r="AW423" s="42" t="s">
        <v>49</v>
      </c>
      <c r="AX423" s="57" t="s">
        <v>49</v>
      </c>
      <c r="AY423" s="42" t="s">
        <v>49</v>
      </c>
      <c r="AZ423" s="57" t="s">
        <v>49</v>
      </c>
      <c r="BA423" s="42" t="s">
        <v>49</v>
      </c>
      <c r="BB423" s="57" t="s">
        <v>49</v>
      </c>
      <c r="BC423" s="42" t="s">
        <v>49</v>
      </c>
      <c r="BD423" s="57" t="s">
        <v>49</v>
      </c>
      <c r="BE423" s="42" t="s">
        <v>49</v>
      </c>
      <c r="BF423" s="57" t="s">
        <v>49</v>
      </c>
      <c r="BG423" s="42" t="s">
        <v>49</v>
      </c>
      <c r="BH423" s="57" t="s">
        <v>49</v>
      </c>
      <c r="BI423" s="58"/>
    </row>
    <row r="424" spans="2:61" ht="33" customHeight="1" x14ac:dyDescent="0.2">
      <c r="B424" s="53" t="s">
        <v>873</v>
      </c>
      <c r="C424" s="54" t="s">
        <v>874</v>
      </c>
      <c r="D424" s="55" t="s">
        <v>48</v>
      </c>
      <c r="E424" s="42" t="s">
        <v>49</v>
      </c>
      <c r="F424" s="56" t="s">
        <v>49</v>
      </c>
      <c r="G424" s="42" t="s">
        <v>49</v>
      </c>
      <c r="H424" s="56" t="s">
        <v>51</v>
      </c>
      <c r="I424" s="42" t="s">
        <v>49</v>
      </c>
      <c r="J424" s="56" t="s">
        <v>49</v>
      </c>
      <c r="K424" s="42" t="s">
        <v>49</v>
      </c>
      <c r="L424" s="56" t="s">
        <v>49</v>
      </c>
      <c r="M424" s="42" t="s">
        <v>49</v>
      </c>
      <c r="N424" s="57" t="s">
        <v>49</v>
      </c>
      <c r="O424" s="42" t="s">
        <v>49</v>
      </c>
      <c r="P424" s="57" t="s">
        <v>49</v>
      </c>
      <c r="Q424" s="42" t="s">
        <v>49</v>
      </c>
      <c r="R424" s="57" t="s">
        <v>49</v>
      </c>
      <c r="S424" s="42" t="s">
        <v>49</v>
      </c>
      <c r="T424" s="57" t="s">
        <v>49</v>
      </c>
      <c r="U424" s="42" t="s">
        <v>49</v>
      </c>
      <c r="V424" s="57" t="s">
        <v>60</v>
      </c>
      <c r="W424" s="42" t="s">
        <v>49</v>
      </c>
      <c r="X424" s="57" t="s">
        <v>49</v>
      </c>
      <c r="Y424" s="42" t="s">
        <v>49</v>
      </c>
      <c r="Z424" s="57" t="s">
        <v>49</v>
      </c>
      <c r="AA424" s="42" t="s">
        <v>49</v>
      </c>
      <c r="AB424" s="57" t="s">
        <v>49</v>
      </c>
      <c r="AC424" s="42" t="s">
        <v>49</v>
      </c>
      <c r="AD424" s="57" t="s">
        <v>49</v>
      </c>
      <c r="AE424" s="42" t="s">
        <v>49</v>
      </c>
      <c r="AF424" s="57" t="s">
        <v>49</v>
      </c>
      <c r="AG424" s="42" t="s">
        <v>49</v>
      </c>
      <c r="AH424" s="57" t="s">
        <v>49</v>
      </c>
      <c r="AI424" s="42" t="s">
        <v>49</v>
      </c>
      <c r="AJ424" s="57" t="s">
        <v>49</v>
      </c>
      <c r="AK424" s="42" t="s">
        <v>49</v>
      </c>
      <c r="AL424" s="57" t="s">
        <v>49</v>
      </c>
      <c r="AM424" s="42" t="s">
        <v>49</v>
      </c>
      <c r="AN424" s="57" t="s">
        <v>49</v>
      </c>
      <c r="AO424" s="42" t="s">
        <v>49</v>
      </c>
      <c r="AP424" s="57" t="s">
        <v>49</v>
      </c>
      <c r="AQ424" s="42" t="s">
        <v>49</v>
      </c>
      <c r="AR424" s="57" t="s">
        <v>49</v>
      </c>
      <c r="AS424" s="42" t="s">
        <v>49</v>
      </c>
      <c r="AT424" s="57" t="s">
        <v>49</v>
      </c>
      <c r="AU424" s="42" t="s">
        <v>49</v>
      </c>
      <c r="AV424" s="57" t="s">
        <v>49</v>
      </c>
      <c r="AW424" s="42" t="s">
        <v>49</v>
      </c>
      <c r="AX424" s="57" t="s">
        <v>49</v>
      </c>
      <c r="AY424" s="42" t="s">
        <v>49</v>
      </c>
      <c r="AZ424" s="57" t="s">
        <v>49</v>
      </c>
      <c r="BA424" s="42" t="s">
        <v>49</v>
      </c>
      <c r="BB424" s="57" t="s">
        <v>49</v>
      </c>
      <c r="BC424" s="42" t="s">
        <v>49</v>
      </c>
      <c r="BD424" s="57" t="s">
        <v>49</v>
      </c>
      <c r="BE424" s="42" t="s">
        <v>49</v>
      </c>
      <c r="BF424" s="57" t="s">
        <v>49</v>
      </c>
      <c r="BG424" s="42" t="s">
        <v>49</v>
      </c>
      <c r="BH424" s="57" t="s">
        <v>49</v>
      </c>
      <c r="BI424" s="58"/>
    </row>
    <row r="425" spans="2:61" ht="33" customHeight="1" x14ac:dyDescent="0.2">
      <c r="B425" s="53" t="s">
        <v>875</v>
      </c>
      <c r="C425" s="54" t="s">
        <v>876</v>
      </c>
      <c r="D425" s="55" t="s">
        <v>48</v>
      </c>
      <c r="E425" s="42" t="s">
        <v>49</v>
      </c>
      <c r="F425" s="56" t="s">
        <v>49</v>
      </c>
      <c r="G425" s="42" t="s">
        <v>49</v>
      </c>
      <c r="H425" s="56" t="s">
        <v>49</v>
      </c>
      <c r="I425" s="42" t="s">
        <v>49</v>
      </c>
      <c r="J425" s="56" t="s">
        <v>49</v>
      </c>
      <c r="K425" s="42" t="s">
        <v>49</v>
      </c>
      <c r="L425" s="56" t="s">
        <v>49</v>
      </c>
      <c r="M425" s="42" t="s">
        <v>49</v>
      </c>
      <c r="N425" s="57" t="s">
        <v>49</v>
      </c>
      <c r="O425" s="42" t="s">
        <v>49</v>
      </c>
      <c r="P425" s="57" t="s">
        <v>49</v>
      </c>
      <c r="Q425" s="42" t="s">
        <v>49</v>
      </c>
      <c r="R425" s="57" t="s">
        <v>49</v>
      </c>
      <c r="S425" s="42" t="s">
        <v>49</v>
      </c>
      <c r="T425" s="57" t="s">
        <v>49</v>
      </c>
      <c r="U425" s="42" t="s">
        <v>49</v>
      </c>
      <c r="V425" s="57" t="s">
        <v>49</v>
      </c>
      <c r="W425" s="42" t="s">
        <v>49</v>
      </c>
      <c r="X425" s="57" t="s">
        <v>49</v>
      </c>
      <c r="Y425" s="42" t="s">
        <v>49</v>
      </c>
      <c r="Z425" s="57" t="s">
        <v>49</v>
      </c>
      <c r="AA425" s="42" t="s">
        <v>49</v>
      </c>
      <c r="AB425" s="57" t="s">
        <v>49</v>
      </c>
      <c r="AC425" s="42" t="s">
        <v>49</v>
      </c>
      <c r="AD425" s="57" t="s">
        <v>49</v>
      </c>
      <c r="AE425" s="42" t="s">
        <v>49</v>
      </c>
      <c r="AF425" s="57" t="s">
        <v>49</v>
      </c>
      <c r="AG425" s="42" t="s">
        <v>49</v>
      </c>
      <c r="AH425" s="57" t="s">
        <v>49</v>
      </c>
      <c r="AI425" s="42" t="s">
        <v>49</v>
      </c>
      <c r="AJ425" s="57" t="s">
        <v>49</v>
      </c>
      <c r="AK425" s="42" t="s">
        <v>49</v>
      </c>
      <c r="AL425" s="57" t="s">
        <v>49</v>
      </c>
      <c r="AM425" s="42" t="s">
        <v>49</v>
      </c>
      <c r="AN425" s="57" t="s">
        <v>49</v>
      </c>
      <c r="AO425" s="42" t="s">
        <v>49</v>
      </c>
      <c r="AP425" s="57" t="s">
        <v>49</v>
      </c>
      <c r="AQ425" s="42" t="s">
        <v>49</v>
      </c>
      <c r="AR425" s="57" t="s">
        <v>49</v>
      </c>
      <c r="AS425" s="42" t="s">
        <v>49</v>
      </c>
      <c r="AT425" s="57" t="s">
        <v>49</v>
      </c>
      <c r="AU425" s="42" t="s">
        <v>50</v>
      </c>
      <c r="AV425" s="57" t="s">
        <v>60</v>
      </c>
      <c r="AW425" s="42" t="s">
        <v>49</v>
      </c>
      <c r="AX425" s="57" t="s">
        <v>49</v>
      </c>
      <c r="AY425" s="42" t="s">
        <v>49</v>
      </c>
      <c r="AZ425" s="57" t="s">
        <v>49</v>
      </c>
      <c r="BA425" s="42" t="s">
        <v>49</v>
      </c>
      <c r="BB425" s="57" t="s">
        <v>49</v>
      </c>
      <c r="BC425" s="42" t="s">
        <v>49</v>
      </c>
      <c r="BD425" s="57" t="s">
        <v>49</v>
      </c>
      <c r="BE425" s="42" t="s">
        <v>49</v>
      </c>
      <c r="BF425" s="57" t="s">
        <v>49</v>
      </c>
      <c r="BG425" s="42" t="s">
        <v>49</v>
      </c>
      <c r="BH425" s="57" t="s">
        <v>49</v>
      </c>
      <c r="BI425" s="58"/>
    </row>
    <row r="426" spans="2:61" ht="33" customHeight="1" x14ac:dyDescent="0.2">
      <c r="B426" s="53" t="s">
        <v>877</v>
      </c>
      <c r="C426" s="54" t="s">
        <v>878</v>
      </c>
      <c r="D426" s="55" t="s">
        <v>54</v>
      </c>
      <c r="E426" s="42" t="s">
        <v>49</v>
      </c>
      <c r="F426" s="56" t="s">
        <v>49</v>
      </c>
      <c r="G426" s="42" t="s">
        <v>49</v>
      </c>
      <c r="H426" s="56" t="s">
        <v>49</v>
      </c>
      <c r="I426" s="42" t="s">
        <v>49</v>
      </c>
      <c r="J426" s="56" t="s">
        <v>49</v>
      </c>
      <c r="K426" s="42" t="s">
        <v>49</v>
      </c>
      <c r="L426" s="56" t="s">
        <v>49</v>
      </c>
      <c r="M426" s="42" t="s">
        <v>49</v>
      </c>
      <c r="N426" s="57" t="s">
        <v>49</v>
      </c>
      <c r="O426" s="42" t="s">
        <v>50</v>
      </c>
      <c r="P426" s="57" t="s">
        <v>56</v>
      </c>
      <c r="Q426" s="42" t="s">
        <v>49</v>
      </c>
      <c r="R426" s="57" t="s">
        <v>49</v>
      </c>
      <c r="S426" s="42" t="s">
        <v>49</v>
      </c>
      <c r="T426" s="57" t="s">
        <v>49</v>
      </c>
      <c r="U426" s="42" t="s">
        <v>49</v>
      </c>
      <c r="V426" s="57" t="s">
        <v>49</v>
      </c>
      <c r="W426" s="42" t="s">
        <v>49</v>
      </c>
      <c r="X426" s="57" t="s">
        <v>49</v>
      </c>
      <c r="Y426" s="42" t="s">
        <v>49</v>
      </c>
      <c r="Z426" s="57" t="s">
        <v>49</v>
      </c>
      <c r="AA426" s="42" t="s">
        <v>49</v>
      </c>
      <c r="AB426" s="57" t="s">
        <v>49</v>
      </c>
      <c r="AC426" s="42" t="s">
        <v>49</v>
      </c>
      <c r="AD426" s="57" t="s">
        <v>49</v>
      </c>
      <c r="AE426" s="42" t="s">
        <v>49</v>
      </c>
      <c r="AF426" s="57" t="s">
        <v>49</v>
      </c>
      <c r="AG426" s="42" t="s">
        <v>49</v>
      </c>
      <c r="AH426" s="57" t="s">
        <v>49</v>
      </c>
      <c r="AI426" s="42" t="s">
        <v>49</v>
      </c>
      <c r="AJ426" s="57" t="s">
        <v>49</v>
      </c>
      <c r="AK426" s="42" t="s">
        <v>49</v>
      </c>
      <c r="AL426" s="57" t="s">
        <v>49</v>
      </c>
      <c r="AM426" s="42" t="s">
        <v>49</v>
      </c>
      <c r="AN426" s="57" t="s">
        <v>49</v>
      </c>
      <c r="AO426" s="42" t="s">
        <v>49</v>
      </c>
      <c r="AP426" s="57" t="s">
        <v>49</v>
      </c>
      <c r="AQ426" s="42" t="s">
        <v>49</v>
      </c>
      <c r="AR426" s="57" t="s">
        <v>49</v>
      </c>
      <c r="AS426" s="42" t="s">
        <v>49</v>
      </c>
      <c r="AT426" s="57" t="s">
        <v>49</v>
      </c>
      <c r="AU426" s="42" t="s">
        <v>49</v>
      </c>
      <c r="AV426" s="57" t="s">
        <v>49</v>
      </c>
      <c r="AW426" s="42" t="s">
        <v>49</v>
      </c>
      <c r="AX426" s="57" t="s">
        <v>49</v>
      </c>
      <c r="AY426" s="42" t="s">
        <v>49</v>
      </c>
      <c r="AZ426" s="57" t="s">
        <v>49</v>
      </c>
      <c r="BA426" s="42" t="s">
        <v>49</v>
      </c>
      <c r="BB426" s="57" t="s">
        <v>49</v>
      </c>
      <c r="BC426" s="42" t="s">
        <v>49</v>
      </c>
      <c r="BD426" s="57" t="s">
        <v>49</v>
      </c>
      <c r="BE426" s="42" t="s">
        <v>49</v>
      </c>
      <c r="BF426" s="57" t="s">
        <v>49</v>
      </c>
      <c r="BG426" s="42" t="s">
        <v>49</v>
      </c>
      <c r="BH426" s="57" t="s">
        <v>49</v>
      </c>
      <c r="BI426" s="58"/>
    </row>
    <row r="427" spans="2:61" ht="33" customHeight="1" x14ac:dyDescent="0.2">
      <c r="B427" s="53" t="s">
        <v>879</v>
      </c>
      <c r="C427" s="54" t="s">
        <v>880</v>
      </c>
      <c r="D427" s="55" t="s">
        <v>48</v>
      </c>
      <c r="E427" s="42" t="s">
        <v>49</v>
      </c>
      <c r="F427" s="56" t="s">
        <v>49</v>
      </c>
      <c r="G427" s="42" t="s">
        <v>49</v>
      </c>
      <c r="H427" s="56" t="s">
        <v>49</v>
      </c>
      <c r="I427" s="42" t="s">
        <v>49</v>
      </c>
      <c r="J427" s="56" t="s">
        <v>49</v>
      </c>
      <c r="K427" s="42" t="s">
        <v>49</v>
      </c>
      <c r="L427" s="56" t="s">
        <v>49</v>
      </c>
      <c r="M427" s="42" t="s">
        <v>49</v>
      </c>
      <c r="N427" s="57" t="s">
        <v>49</v>
      </c>
      <c r="O427" s="42" t="s">
        <v>49</v>
      </c>
      <c r="P427" s="57" t="s">
        <v>49</v>
      </c>
      <c r="Q427" s="42" t="s">
        <v>49</v>
      </c>
      <c r="R427" s="57" t="s">
        <v>49</v>
      </c>
      <c r="S427" s="42" t="s">
        <v>49</v>
      </c>
      <c r="T427" s="57" t="s">
        <v>49</v>
      </c>
      <c r="U427" s="42" t="s">
        <v>49</v>
      </c>
      <c r="V427" s="57" t="s">
        <v>49</v>
      </c>
      <c r="W427" s="42" t="s">
        <v>49</v>
      </c>
      <c r="X427" s="57" t="s">
        <v>49</v>
      </c>
      <c r="Y427" s="42" t="s">
        <v>49</v>
      </c>
      <c r="Z427" s="57" t="s">
        <v>49</v>
      </c>
      <c r="AA427" s="42" t="s">
        <v>49</v>
      </c>
      <c r="AB427" s="57" t="s">
        <v>49</v>
      </c>
      <c r="AC427" s="42" t="s">
        <v>49</v>
      </c>
      <c r="AD427" s="57" t="s">
        <v>49</v>
      </c>
      <c r="AE427" s="42" t="s">
        <v>49</v>
      </c>
      <c r="AF427" s="57" t="s">
        <v>49</v>
      </c>
      <c r="AG427" s="42" t="s">
        <v>49</v>
      </c>
      <c r="AH427" s="57" t="s">
        <v>49</v>
      </c>
      <c r="AI427" s="42" t="s">
        <v>49</v>
      </c>
      <c r="AJ427" s="57" t="s">
        <v>49</v>
      </c>
      <c r="AK427" s="42" t="s">
        <v>49</v>
      </c>
      <c r="AL427" s="57" t="s">
        <v>49</v>
      </c>
      <c r="AM427" s="42" t="s">
        <v>49</v>
      </c>
      <c r="AN427" s="57" t="s">
        <v>49</v>
      </c>
      <c r="AO427" s="42" t="s">
        <v>49</v>
      </c>
      <c r="AP427" s="57" t="s">
        <v>49</v>
      </c>
      <c r="AQ427" s="42" t="s">
        <v>50</v>
      </c>
      <c r="AR427" s="57" t="s">
        <v>60</v>
      </c>
      <c r="AS427" s="42" t="s">
        <v>49</v>
      </c>
      <c r="AT427" s="57" t="s">
        <v>49</v>
      </c>
      <c r="AU427" s="42" t="s">
        <v>49</v>
      </c>
      <c r="AV427" s="57" t="s">
        <v>49</v>
      </c>
      <c r="AW427" s="42" t="s">
        <v>49</v>
      </c>
      <c r="AX427" s="57" t="s">
        <v>49</v>
      </c>
      <c r="AY427" s="42" t="s">
        <v>49</v>
      </c>
      <c r="AZ427" s="57" t="s">
        <v>49</v>
      </c>
      <c r="BA427" s="42" t="s">
        <v>49</v>
      </c>
      <c r="BB427" s="57" t="s">
        <v>49</v>
      </c>
      <c r="BC427" s="42" t="s">
        <v>55</v>
      </c>
      <c r="BD427" s="57" t="s">
        <v>60</v>
      </c>
      <c r="BE427" s="42" t="s">
        <v>49</v>
      </c>
      <c r="BF427" s="57" t="s">
        <v>49</v>
      </c>
      <c r="BG427" s="42" t="s">
        <v>49</v>
      </c>
      <c r="BH427" s="57" t="s">
        <v>49</v>
      </c>
      <c r="BI427" s="58"/>
    </row>
    <row r="428" spans="2:61" ht="33" customHeight="1" x14ac:dyDescent="0.2">
      <c r="B428" s="53" t="s">
        <v>881</v>
      </c>
      <c r="C428" s="54" t="s">
        <v>882</v>
      </c>
      <c r="D428" s="55" t="s">
        <v>48</v>
      </c>
      <c r="E428" s="42" t="s">
        <v>49</v>
      </c>
      <c r="F428" s="56" t="s">
        <v>49</v>
      </c>
      <c r="G428" s="42" t="s">
        <v>49</v>
      </c>
      <c r="H428" s="56" t="s">
        <v>49</v>
      </c>
      <c r="I428" s="42" t="s">
        <v>49</v>
      </c>
      <c r="J428" s="56" t="s">
        <v>49</v>
      </c>
      <c r="K428" s="42" t="s">
        <v>49</v>
      </c>
      <c r="L428" s="56" t="s">
        <v>49</v>
      </c>
      <c r="M428" s="42" t="s">
        <v>49</v>
      </c>
      <c r="N428" s="57" t="s">
        <v>49</v>
      </c>
      <c r="O428" s="42" t="s">
        <v>49</v>
      </c>
      <c r="P428" s="57" t="s">
        <v>49</v>
      </c>
      <c r="Q428" s="42" t="s">
        <v>49</v>
      </c>
      <c r="R428" s="57" t="s">
        <v>49</v>
      </c>
      <c r="S428" s="42" t="s">
        <v>49</v>
      </c>
      <c r="T428" s="57" t="s">
        <v>49</v>
      </c>
      <c r="U428" s="42" t="s">
        <v>49</v>
      </c>
      <c r="V428" s="57" t="s">
        <v>49</v>
      </c>
      <c r="W428" s="42" t="s">
        <v>49</v>
      </c>
      <c r="X428" s="57" t="s">
        <v>49</v>
      </c>
      <c r="Y428" s="42" t="s">
        <v>57</v>
      </c>
      <c r="Z428" s="57" t="s">
        <v>60</v>
      </c>
      <c r="AA428" s="42" t="s">
        <v>49</v>
      </c>
      <c r="AB428" s="57" t="s">
        <v>49</v>
      </c>
      <c r="AC428" s="42" t="s">
        <v>49</v>
      </c>
      <c r="AD428" s="57" t="s">
        <v>49</v>
      </c>
      <c r="AE428" s="42" t="s">
        <v>49</v>
      </c>
      <c r="AF428" s="57" t="s">
        <v>49</v>
      </c>
      <c r="AG428" s="42" t="s">
        <v>49</v>
      </c>
      <c r="AH428" s="57" t="s">
        <v>49</v>
      </c>
      <c r="AI428" s="42" t="s">
        <v>49</v>
      </c>
      <c r="AJ428" s="57" t="s">
        <v>49</v>
      </c>
      <c r="AK428" s="42" t="s">
        <v>49</v>
      </c>
      <c r="AL428" s="57" t="s">
        <v>49</v>
      </c>
      <c r="AM428" s="42" t="s">
        <v>49</v>
      </c>
      <c r="AN428" s="57" t="s">
        <v>49</v>
      </c>
      <c r="AO428" s="42" t="s">
        <v>49</v>
      </c>
      <c r="AP428" s="57" t="s">
        <v>49</v>
      </c>
      <c r="AQ428" s="42" t="s">
        <v>50</v>
      </c>
      <c r="AR428" s="57" t="s">
        <v>60</v>
      </c>
      <c r="AS428" s="42" t="s">
        <v>49</v>
      </c>
      <c r="AT428" s="57" t="s">
        <v>49</v>
      </c>
      <c r="AU428" s="42" t="s">
        <v>49</v>
      </c>
      <c r="AV428" s="57" t="s">
        <v>49</v>
      </c>
      <c r="AW428" s="42" t="s">
        <v>49</v>
      </c>
      <c r="AX428" s="57" t="s">
        <v>49</v>
      </c>
      <c r="AY428" s="42" t="s">
        <v>49</v>
      </c>
      <c r="AZ428" s="57" t="s">
        <v>49</v>
      </c>
      <c r="BA428" s="42" t="s">
        <v>49</v>
      </c>
      <c r="BB428" s="57" t="s">
        <v>49</v>
      </c>
      <c r="BC428" s="42" t="s">
        <v>55</v>
      </c>
      <c r="BD428" s="57" t="s">
        <v>60</v>
      </c>
      <c r="BE428" s="42" t="s">
        <v>49</v>
      </c>
      <c r="BF428" s="57" t="s">
        <v>49</v>
      </c>
      <c r="BG428" s="42" t="s">
        <v>49</v>
      </c>
      <c r="BH428" s="57" t="s">
        <v>49</v>
      </c>
      <c r="BI428" s="58"/>
    </row>
    <row r="429" spans="2:61" ht="33" customHeight="1" x14ac:dyDescent="0.2">
      <c r="B429" s="53" t="s">
        <v>883</v>
      </c>
      <c r="C429" s="54" t="s">
        <v>884</v>
      </c>
      <c r="D429" s="55" t="s">
        <v>48</v>
      </c>
      <c r="E429" s="42" t="s">
        <v>55</v>
      </c>
      <c r="F429" s="56" t="s">
        <v>60</v>
      </c>
      <c r="G429" s="42" t="s">
        <v>50</v>
      </c>
      <c r="H429" s="56" t="s">
        <v>60</v>
      </c>
      <c r="I429" s="42" t="s">
        <v>49</v>
      </c>
      <c r="J429" s="56" t="s">
        <v>49</v>
      </c>
      <c r="K429" s="42" t="s">
        <v>49</v>
      </c>
      <c r="L429" s="56" t="s">
        <v>49</v>
      </c>
      <c r="M429" s="42" t="s">
        <v>49</v>
      </c>
      <c r="N429" s="57" t="s">
        <v>49</v>
      </c>
      <c r="O429" s="42" t="s">
        <v>49</v>
      </c>
      <c r="P429" s="57" t="s">
        <v>49</v>
      </c>
      <c r="Q429" s="42" t="s">
        <v>49</v>
      </c>
      <c r="R429" s="57" t="s">
        <v>49</v>
      </c>
      <c r="S429" s="42" t="s">
        <v>49</v>
      </c>
      <c r="T429" s="57" t="s">
        <v>49</v>
      </c>
      <c r="U429" s="42" t="s">
        <v>49</v>
      </c>
      <c r="V429" s="57" t="s">
        <v>49</v>
      </c>
      <c r="W429" s="42" t="s">
        <v>49</v>
      </c>
      <c r="X429" s="57" t="s">
        <v>49</v>
      </c>
      <c r="Y429" s="42" t="s">
        <v>49</v>
      </c>
      <c r="Z429" s="57" t="s">
        <v>49</v>
      </c>
      <c r="AA429" s="42" t="s">
        <v>49</v>
      </c>
      <c r="AB429" s="57" t="s">
        <v>49</v>
      </c>
      <c r="AC429" s="42" t="s">
        <v>49</v>
      </c>
      <c r="AD429" s="57" t="s">
        <v>49</v>
      </c>
      <c r="AE429" s="42" t="s">
        <v>49</v>
      </c>
      <c r="AF429" s="57" t="s">
        <v>49</v>
      </c>
      <c r="AG429" s="42" t="s">
        <v>49</v>
      </c>
      <c r="AH429" s="57" t="s">
        <v>49</v>
      </c>
      <c r="AI429" s="42" t="s">
        <v>49</v>
      </c>
      <c r="AJ429" s="57" t="s">
        <v>49</v>
      </c>
      <c r="AK429" s="42" t="s">
        <v>49</v>
      </c>
      <c r="AL429" s="57" t="s">
        <v>49</v>
      </c>
      <c r="AM429" s="42" t="s">
        <v>49</v>
      </c>
      <c r="AN429" s="57" t="s">
        <v>49</v>
      </c>
      <c r="AO429" s="42" t="s">
        <v>49</v>
      </c>
      <c r="AP429" s="57" t="s">
        <v>49</v>
      </c>
      <c r="AQ429" s="42" t="s">
        <v>49</v>
      </c>
      <c r="AR429" s="57" t="s">
        <v>49</v>
      </c>
      <c r="AS429" s="42" t="s">
        <v>49</v>
      </c>
      <c r="AT429" s="57" t="s">
        <v>49</v>
      </c>
      <c r="AU429" s="42" t="s">
        <v>49</v>
      </c>
      <c r="AV429" s="57" t="s">
        <v>49</v>
      </c>
      <c r="AW429" s="42" t="s">
        <v>49</v>
      </c>
      <c r="AX429" s="57" t="s">
        <v>49</v>
      </c>
      <c r="AY429" s="42" t="s">
        <v>49</v>
      </c>
      <c r="AZ429" s="57" t="s">
        <v>49</v>
      </c>
      <c r="BA429" s="42" t="s">
        <v>49</v>
      </c>
      <c r="BB429" s="57" t="s">
        <v>49</v>
      </c>
      <c r="BC429" s="42" t="s">
        <v>57</v>
      </c>
      <c r="BD429" s="57" t="s">
        <v>60</v>
      </c>
      <c r="BE429" s="42" t="s">
        <v>49</v>
      </c>
      <c r="BF429" s="57" t="s">
        <v>49</v>
      </c>
      <c r="BG429" s="42" t="s">
        <v>49</v>
      </c>
      <c r="BH429" s="57" t="s">
        <v>49</v>
      </c>
      <c r="BI429" s="58"/>
    </row>
    <row r="430" spans="2:61" ht="33" customHeight="1" x14ac:dyDescent="0.2">
      <c r="B430" s="53" t="s">
        <v>885</v>
      </c>
      <c r="C430" s="54" t="s">
        <v>886</v>
      </c>
      <c r="D430" s="55" t="s">
        <v>48</v>
      </c>
      <c r="E430" s="42" t="s">
        <v>49</v>
      </c>
      <c r="F430" s="56" t="s">
        <v>49</v>
      </c>
      <c r="G430" s="42" t="s">
        <v>55</v>
      </c>
      <c r="H430" s="56" t="s">
        <v>60</v>
      </c>
      <c r="I430" s="42" t="s">
        <v>49</v>
      </c>
      <c r="J430" s="56" t="s">
        <v>49</v>
      </c>
      <c r="K430" s="42" t="s">
        <v>49</v>
      </c>
      <c r="L430" s="56" t="s">
        <v>49</v>
      </c>
      <c r="M430" s="42" t="s">
        <v>57</v>
      </c>
      <c r="N430" s="57" t="s">
        <v>60</v>
      </c>
      <c r="O430" s="42" t="s">
        <v>49</v>
      </c>
      <c r="P430" s="57" t="s">
        <v>49</v>
      </c>
      <c r="Q430" s="42" t="s">
        <v>49</v>
      </c>
      <c r="R430" s="57" t="s">
        <v>49</v>
      </c>
      <c r="S430" s="42" t="s">
        <v>49</v>
      </c>
      <c r="T430" s="57" t="s">
        <v>49</v>
      </c>
      <c r="U430" s="42" t="s">
        <v>49</v>
      </c>
      <c r="V430" s="57" t="s">
        <v>49</v>
      </c>
      <c r="W430" s="42" t="s">
        <v>49</v>
      </c>
      <c r="X430" s="57" t="s">
        <v>49</v>
      </c>
      <c r="Y430" s="42" t="s">
        <v>49</v>
      </c>
      <c r="Z430" s="57" t="s">
        <v>49</v>
      </c>
      <c r="AA430" s="42" t="s">
        <v>49</v>
      </c>
      <c r="AB430" s="57" t="s">
        <v>49</v>
      </c>
      <c r="AC430" s="42" t="s">
        <v>49</v>
      </c>
      <c r="AD430" s="57" t="s">
        <v>49</v>
      </c>
      <c r="AE430" s="42" t="s">
        <v>49</v>
      </c>
      <c r="AF430" s="57" t="s">
        <v>49</v>
      </c>
      <c r="AG430" s="42" t="s">
        <v>49</v>
      </c>
      <c r="AH430" s="57" t="s">
        <v>49</v>
      </c>
      <c r="AI430" s="42" t="s">
        <v>49</v>
      </c>
      <c r="AJ430" s="57" t="s">
        <v>49</v>
      </c>
      <c r="AK430" s="42" t="s">
        <v>49</v>
      </c>
      <c r="AL430" s="57" t="s">
        <v>49</v>
      </c>
      <c r="AM430" s="42" t="s">
        <v>49</v>
      </c>
      <c r="AN430" s="57" t="s">
        <v>49</v>
      </c>
      <c r="AO430" s="42" t="s">
        <v>49</v>
      </c>
      <c r="AP430" s="57" t="s">
        <v>49</v>
      </c>
      <c r="AQ430" s="42" t="s">
        <v>49</v>
      </c>
      <c r="AR430" s="57" t="s">
        <v>49</v>
      </c>
      <c r="AS430" s="42" t="s">
        <v>49</v>
      </c>
      <c r="AT430" s="57" t="s">
        <v>49</v>
      </c>
      <c r="AU430" s="42" t="s">
        <v>49</v>
      </c>
      <c r="AV430" s="57" t="s">
        <v>49</v>
      </c>
      <c r="AW430" s="42" t="s">
        <v>49</v>
      </c>
      <c r="AX430" s="57" t="s">
        <v>49</v>
      </c>
      <c r="AY430" s="42" t="s">
        <v>49</v>
      </c>
      <c r="AZ430" s="57" t="s">
        <v>49</v>
      </c>
      <c r="BA430" s="42" t="s">
        <v>49</v>
      </c>
      <c r="BB430" s="57" t="s">
        <v>49</v>
      </c>
      <c r="BC430" s="42" t="s">
        <v>49</v>
      </c>
      <c r="BD430" s="57" t="s">
        <v>49</v>
      </c>
      <c r="BE430" s="42" t="s">
        <v>49</v>
      </c>
      <c r="BF430" s="57" t="s">
        <v>49</v>
      </c>
      <c r="BG430" s="42" t="s">
        <v>49</v>
      </c>
      <c r="BH430" s="57" t="s">
        <v>49</v>
      </c>
      <c r="BI430" s="58"/>
    </row>
    <row r="431" spans="2:61" ht="33" customHeight="1" x14ac:dyDescent="0.2">
      <c r="B431" s="53" t="s">
        <v>887</v>
      </c>
      <c r="C431" s="54" t="s">
        <v>888</v>
      </c>
      <c r="D431" s="55" t="s">
        <v>54</v>
      </c>
      <c r="E431" s="42" t="s">
        <v>49</v>
      </c>
      <c r="F431" s="56" t="s">
        <v>49</v>
      </c>
      <c r="G431" s="42" t="s">
        <v>49</v>
      </c>
      <c r="H431" s="56" t="s">
        <v>49</v>
      </c>
      <c r="I431" s="42" t="s">
        <v>49</v>
      </c>
      <c r="J431" s="56" t="s">
        <v>49</v>
      </c>
      <c r="K431" s="42" t="s">
        <v>49</v>
      </c>
      <c r="L431" s="56" t="s">
        <v>49</v>
      </c>
      <c r="M431" s="42" t="s">
        <v>49</v>
      </c>
      <c r="N431" s="57" t="s">
        <v>49</v>
      </c>
      <c r="O431" s="42" t="s">
        <v>49</v>
      </c>
      <c r="P431" s="57" t="s">
        <v>49</v>
      </c>
      <c r="Q431" s="42" t="s">
        <v>49</v>
      </c>
      <c r="R431" s="57" t="s">
        <v>49</v>
      </c>
      <c r="S431" s="42" t="s">
        <v>55</v>
      </c>
      <c r="T431" s="57" t="s">
        <v>56</v>
      </c>
      <c r="U431" s="42" t="s">
        <v>50</v>
      </c>
      <c r="V431" s="57" t="s">
        <v>60</v>
      </c>
      <c r="W431" s="42" t="s">
        <v>49</v>
      </c>
      <c r="X431" s="57" t="s">
        <v>49</v>
      </c>
      <c r="Y431" s="42" t="s">
        <v>49</v>
      </c>
      <c r="Z431" s="57" t="s">
        <v>49</v>
      </c>
      <c r="AA431" s="42" t="s">
        <v>49</v>
      </c>
      <c r="AB431" s="57" t="s">
        <v>49</v>
      </c>
      <c r="AC431" s="42" t="s">
        <v>49</v>
      </c>
      <c r="AD431" s="57" t="s">
        <v>49</v>
      </c>
      <c r="AE431" s="42" t="s">
        <v>49</v>
      </c>
      <c r="AF431" s="57" t="s">
        <v>49</v>
      </c>
      <c r="AG431" s="42" t="s">
        <v>49</v>
      </c>
      <c r="AH431" s="57" t="s">
        <v>49</v>
      </c>
      <c r="AI431" s="42" t="s">
        <v>49</v>
      </c>
      <c r="AJ431" s="57" t="s">
        <v>49</v>
      </c>
      <c r="AK431" s="42" t="s">
        <v>49</v>
      </c>
      <c r="AL431" s="57" t="s">
        <v>49</v>
      </c>
      <c r="AM431" s="42" t="s">
        <v>49</v>
      </c>
      <c r="AN431" s="57" t="s">
        <v>49</v>
      </c>
      <c r="AO431" s="42" t="s">
        <v>49</v>
      </c>
      <c r="AP431" s="57" t="s">
        <v>49</v>
      </c>
      <c r="AQ431" s="42" t="s">
        <v>49</v>
      </c>
      <c r="AR431" s="57" t="s">
        <v>49</v>
      </c>
      <c r="AS431" s="42" t="s">
        <v>57</v>
      </c>
      <c r="AT431" s="57" t="s">
        <v>51</v>
      </c>
      <c r="AU431" s="42" t="s">
        <v>49</v>
      </c>
      <c r="AV431" s="57" t="s">
        <v>49</v>
      </c>
      <c r="AW431" s="42" t="s">
        <v>49</v>
      </c>
      <c r="AX431" s="57" t="s">
        <v>49</v>
      </c>
      <c r="AY431" s="42" t="s">
        <v>49</v>
      </c>
      <c r="AZ431" s="57" t="s">
        <v>49</v>
      </c>
      <c r="BA431" s="42" t="s">
        <v>49</v>
      </c>
      <c r="BB431" s="57" t="s">
        <v>49</v>
      </c>
      <c r="BC431" s="42" t="s">
        <v>49</v>
      </c>
      <c r="BD431" s="57" t="s">
        <v>49</v>
      </c>
      <c r="BE431" s="42" t="s">
        <v>49</v>
      </c>
      <c r="BF431" s="57" t="s">
        <v>49</v>
      </c>
      <c r="BG431" s="42" t="s">
        <v>49</v>
      </c>
      <c r="BH431" s="57" t="s">
        <v>49</v>
      </c>
      <c r="BI431" s="58"/>
    </row>
    <row r="432" spans="2:61" ht="33" customHeight="1" x14ac:dyDescent="0.2">
      <c r="B432" s="53" t="s">
        <v>889</v>
      </c>
      <c r="C432" s="54" t="s">
        <v>890</v>
      </c>
      <c r="D432" s="55" t="s">
        <v>48</v>
      </c>
      <c r="E432" s="42" t="s">
        <v>55</v>
      </c>
      <c r="F432" s="56" t="s">
        <v>60</v>
      </c>
      <c r="G432" s="42" t="s">
        <v>50</v>
      </c>
      <c r="H432" s="56" t="s">
        <v>60</v>
      </c>
      <c r="I432" s="42" t="s">
        <v>49</v>
      </c>
      <c r="J432" s="56" t="s">
        <v>49</v>
      </c>
      <c r="K432" s="42" t="s">
        <v>49</v>
      </c>
      <c r="L432" s="56" t="s">
        <v>49</v>
      </c>
      <c r="M432" s="42" t="s">
        <v>49</v>
      </c>
      <c r="N432" s="57" t="s">
        <v>49</v>
      </c>
      <c r="O432" s="42" t="s">
        <v>49</v>
      </c>
      <c r="P432" s="57" t="s">
        <v>49</v>
      </c>
      <c r="Q432" s="42" t="s">
        <v>49</v>
      </c>
      <c r="R432" s="57" t="s">
        <v>49</v>
      </c>
      <c r="S432" s="42" t="s">
        <v>49</v>
      </c>
      <c r="T432" s="57" t="s">
        <v>49</v>
      </c>
      <c r="U432" s="42" t="s">
        <v>49</v>
      </c>
      <c r="V432" s="57" t="s">
        <v>49</v>
      </c>
      <c r="W432" s="42" t="s">
        <v>49</v>
      </c>
      <c r="X432" s="57" t="s">
        <v>49</v>
      </c>
      <c r="Y432" s="42" t="s">
        <v>49</v>
      </c>
      <c r="Z432" s="57" t="s">
        <v>49</v>
      </c>
      <c r="AA432" s="42" t="s">
        <v>49</v>
      </c>
      <c r="AB432" s="57" t="s">
        <v>49</v>
      </c>
      <c r="AC432" s="42" t="s">
        <v>49</v>
      </c>
      <c r="AD432" s="57" t="s">
        <v>49</v>
      </c>
      <c r="AE432" s="42" t="s">
        <v>49</v>
      </c>
      <c r="AF432" s="57" t="s">
        <v>49</v>
      </c>
      <c r="AG432" s="42" t="s">
        <v>49</v>
      </c>
      <c r="AH432" s="57" t="s">
        <v>49</v>
      </c>
      <c r="AI432" s="42" t="s">
        <v>49</v>
      </c>
      <c r="AJ432" s="57" t="s">
        <v>49</v>
      </c>
      <c r="AK432" s="42" t="s">
        <v>49</v>
      </c>
      <c r="AL432" s="57" t="s">
        <v>49</v>
      </c>
      <c r="AM432" s="42" t="s">
        <v>49</v>
      </c>
      <c r="AN432" s="57" t="s">
        <v>49</v>
      </c>
      <c r="AO432" s="42" t="s">
        <v>49</v>
      </c>
      <c r="AP432" s="57" t="s">
        <v>49</v>
      </c>
      <c r="AQ432" s="42" t="s">
        <v>49</v>
      </c>
      <c r="AR432" s="57" t="s">
        <v>49</v>
      </c>
      <c r="AS432" s="42" t="s">
        <v>49</v>
      </c>
      <c r="AT432" s="57" t="s">
        <v>49</v>
      </c>
      <c r="AU432" s="42" t="s">
        <v>49</v>
      </c>
      <c r="AV432" s="57" t="s">
        <v>49</v>
      </c>
      <c r="AW432" s="42" t="s">
        <v>49</v>
      </c>
      <c r="AX432" s="57" t="s">
        <v>49</v>
      </c>
      <c r="AY432" s="42" t="s">
        <v>49</v>
      </c>
      <c r="AZ432" s="57" t="s">
        <v>49</v>
      </c>
      <c r="BA432" s="42" t="s">
        <v>49</v>
      </c>
      <c r="BB432" s="57" t="s">
        <v>49</v>
      </c>
      <c r="BC432" s="42" t="s">
        <v>49</v>
      </c>
      <c r="BD432" s="57" t="s">
        <v>49</v>
      </c>
      <c r="BE432" s="42" t="s">
        <v>49</v>
      </c>
      <c r="BF432" s="57" t="s">
        <v>49</v>
      </c>
      <c r="BG432" s="42" t="s">
        <v>49</v>
      </c>
      <c r="BH432" s="57" t="s">
        <v>49</v>
      </c>
      <c r="BI432" s="58"/>
    </row>
    <row r="433" spans="2:61" ht="33" customHeight="1" x14ac:dyDescent="0.2">
      <c r="B433" s="53" t="s">
        <v>891</v>
      </c>
      <c r="C433" s="54" t="s">
        <v>892</v>
      </c>
      <c r="D433" s="55" t="s">
        <v>48</v>
      </c>
      <c r="E433" s="42" t="s">
        <v>55</v>
      </c>
      <c r="F433" s="56" t="s">
        <v>60</v>
      </c>
      <c r="G433" s="42" t="s">
        <v>50</v>
      </c>
      <c r="H433" s="56" t="s">
        <v>60</v>
      </c>
      <c r="I433" s="42" t="s">
        <v>49</v>
      </c>
      <c r="J433" s="56" t="s">
        <v>49</v>
      </c>
      <c r="K433" s="42" t="s">
        <v>49</v>
      </c>
      <c r="L433" s="56" t="s">
        <v>49</v>
      </c>
      <c r="M433" s="42" t="s">
        <v>49</v>
      </c>
      <c r="N433" s="57" t="s">
        <v>49</v>
      </c>
      <c r="O433" s="42" t="s">
        <v>49</v>
      </c>
      <c r="P433" s="57" t="s">
        <v>49</v>
      </c>
      <c r="Q433" s="42" t="s">
        <v>49</v>
      </c>
      <c r="R433" s="57" t="s">
        <v>49</v>
      </c>
      <c r="S433" s="42" t="s">
        <v>49</v>
      </c>
      <c r="T433" s="57" t="s">
        <v>49</v>
      </c>
      <c r="U433" s="42" t="s">
        <v>49</v>
      </c>
      <c r="V433" s="57" t="s">
        <v>49</v>
      </c>
      <c r="W433" s="42" t="s">
        <v>49</v>
      </c>
      <c r="X433" s="57" t="s">
        <v>49</v>
      </c>
      <c r="Y433" s="42" t="s">
        <v>49</v>
      </c>
      <c r="Z433" s="57" t="s">
        <v>49</v>
      </c>
      <c r="AA433" s="42" t="s">
        <v>49</v>
      </c>
      <c r="AB433" s="57" t="s">
        <v>49</v>
      </c>
      <c r="AC433" s="42" t="s">
        <v>49</v>
      </c>
      <c r="AD433" s="57" t="s">
        <v>49</v>
      </c>
      <c r="AE433" s="42" t="s">
        <v>49</v>
      </c>
      <c r="AF433" s="57" t="s">
        <v>49</v>
      </c>
      <c r="AG433" s="42" t="s">
        <v>49</v>
      </c>
      <c r="AH433" s="57" t="s">
        <v>49</v>
      </c>
      <c r="AI433" s="42" t="s">
        <v>49</v>
      </c>
      <c r="AJ433" s="57" t="s">
        <v>49</v>
      </c>
      <c r="AK433" s="42" t="s">
        <v>49</v>
      </c>
      <c r="AL433" s="57" t="s">
        <v>49</v>
      </c>
      <c r="AM433" s="42" t="s">
        <v>49</v>
      </c>
      <c r="AN433" s="57" t="s">
        <v>49</v>
      </c>
      <c r="AO433" s="42" t="s">
        <v>49</v>
      </c>
      <c r="AP433" s="57" t="s">
        <v>49</v>
      </c>
      <c r="AQ433" s="42" t="s">
        <v>49</v>
      </c>
      <c r="AR433" s="57" t="s">
        <v>49</v>
      </c>
      <c r="AS433" s="42" t="s">
        <v>49</v>
      </c>
      <c r="AT433" s="57" t="s">
        <v>49</v>
      </c>
      <c r="AU433" s="42" t="s">
        <v>49</v>
      </c>
      <c r="AV433" s="57" t="s">
        <v>49</v>
      </c>
      <c r="AW433" s="42" t="s">
        <v>49</v>
      </c>
      <c r="AX433" s="57" t="s">
        <v>49</v>
      </c>
      <c r="AY433" s="42" t="s">
        <v>49</v>
      </c>
      <c r="AZ433" s="57" t="s">
        <v>49</v>
      </c>
      <c r="BA433" s="42" t="s">
        <v>49</v>
      </c>
      <c r="BB433" s="57" t="s">
        <v>49</v>
      </c>
      <c r="BC433" s="42" t="s">
        <v>49</v>
      </c>
      <c r="BD433" s="57" t="s">
        <v>49</v>
      </c>
      <c r="BE433" s="42" t="s">
        <v>49</v>
      </c>
      <c r="BF433" s="57" t="s">
        <v>49</v>
      </c>
      <c r="BG433" s="42" t="s">
        <v>49</v>
      </c>
      <c r="BH433" s="57" t="s">
        <v>49</v>
      </c>
      <c r="BI433" s="58"/>
    </row>
    <row r="434" spans="2:61" ht="33" customHeight="1" x14ac:dyDescent="0.2">
      <c r="B434" s="53" t="s">
        <v>893</v>
      </c>
      <c r="C434" s="54" t="s">
        <v>894</v>
      </c>
      <c r="D434" s="55" t="s">
        <v>48</v>
      </c>
      <c r="E434" s="42" t="s">
        <v>50</v>
      </c>
      <c r="F434" s="56" t="s">
        <v>60</v>
      </c>
      <c r="G434" s="42" t="s">
        <v>55</v>
      </c>
      <c r="H434" s="56" t="s">
        <v>60</v>
      </c>
      <c r="I434" s="42" t="s">
        <v>49</v>
      </c>
      <c r="J434" s="56" t="s">
        <v>49</v>
      </c>
      <c r="K434" s="42" t="s">
        <v>49</v>
      </c>
      <c r="L434" s="56" t="s">
        <v>49</v>
      </c>
      <c r="M434" s="42" t="s">
        <v>49</v>
      </c>
      <c r="N434" s="57" t="s">
        <v>49</v>
      </c>
      <c r="O434" s="42" t="s">
        <v>49</v>
      </c>
      <c r="P434" s="57" t="s">
        <v>49</v>
      </c>
      <c r="Q434" s="42" t="s">
        <v>49</v>
      </c>
      <c r="R434" s="57" t="s">
        <v>49</v>
      </c>
      <c r="S434" s="42" t="s">
        <v>49</v>
      </c>
      <c r="T434" s="57" t="s">
        <v>49</v>
      </c>
      <c r="U434" s="42" t="s">
        <v>49</v>
      </c>
      <c r="V434" s="57" t="s">
        <v>49</v>
      </c>
      <c r="W434" s="42" t="s">
        <v>49</v>
      </c>
      <c r="X434" s="57" t="s">
        <v>49</v>
      </c>
      <c r="Y434" s="42" t="s">
        <v>49</v>
      </c>
      <c r="Z434" s="57" t="s">
        <v>49</v>
      </c>
      <c r="AA434" s="42" t="s">
        <v>49</v>
      </c>
      <c r="AB434" s="57" t="s">
        <v>49</v>
      </c>
      <c r="AC434" s="42" t="s">
        <v>57</v>
      </c>
      <c r="AD434" s="57" t="s">
        <v>60</v>
      </c>
      <c r="AE434" s="42" t="s">
        <v>49</v>
      </c>
      <c r="AF434" s="57" t="s">
        <v>49</v>
      </c>
      <c r="AG434" s="42" t="s">
        <v>49</v>
      </c>
      <c r="AH434" s="57" t="s">
        <v>49</v>
      </c>
      <c r="AI434" s="42" t="s">
        <v>49</v>
      </c>
      <c r="AJ434" s="57" t="s">
        <v>49</v>
      </c>
      <c r="AK434" s="42" t="s">
        <v>49</v>
      </c>
      <c r="AL434" s="57" t="s">
        <v>49</v>
      </c>
      <c r="AM434" s="42" t="s">
        <v>49</v>
      </c>
      <c r="AN434" s="57" t="s">
        <v>49</v>
      </c>
      <c r="AO434" s="42" t="s">
        <v>49</v>
      </c>
      <c r="AP434" s="57" t="s">
        <v>49</v>
      </c>
      <c r="AQ434" s="42" t="s">
        <v>49</v>
      </c>
      <c r="AR434" s="57" t="s">
        <v>49</v>
      </c>
      <c r="AS434" s="42" t="s">
        <v>49</v>
      </c>
      <c r="AT434" s="57" t="s">
        <v>49</v>
      </c>
      <c r="AU434" s="42" t="s">
        <v>49</v>
      </c>
      <c r="AV434" s="57" t="s">
        <v>49</v>
      </c>
      <c r="AW434" s="42" t="s">
        <v>49</v>
      </c>
      <c r="AX434" s="57" t="s">
        <v>49</v>
      </c>
      <c r="AY434" s="42" t="s">
        <v>49</v>
      </c>
      <c r="AZ434" s="57" t="s">
        <v>49</v>
      </c>
      <c r="BA434" s="42" t="s">
        <v>49</v>
      </c>
      <c r="BB434" s="57" t="s">
        <v>49</v>
      </c>
      <c r="BC434" s="42" t="s">
        <v>49</v>
      </c>
      <c r="BD434" s="57" t="s">
        <v>49</v>
      </c>
      <c r="BE434" s="42" t="s">
        <v>49</v>
      </c>
      <c r="BF434" s="57" t="s">
        <v>49</v>
      </c>
      <c r="BG434" s="42" t="s">
        <v>49</v>
      </c>
      <c r="BH434" s="57" t="s">
        <v>49</v>
      </c>
      <c r="BI434" s="58"/>
    </row>
    <row r="435" spans="2:61" ht="33" customHeight="1" x14ac:dyDescent="0.2">
      <c r="B435" s="53" t="s">
        <v>895</v>
      </c>
      <c r="C435" s="54" t="s">
        <v>896</v>
      </c>
      <c r="D435" s="55" t="s">
        <v>48</v>
      </c>
      <c r="E435" s="42" t="s">
        <v>50</v>
      </c>
      <c r="F435" s="56" t="s">
        <v>51</v>
      </c>
      <c r="G435" s="42" t="s">
        <v>49</v>
      </c>
      <c r="H435" s="56" t="s">
        <v>49</v>
      </c>
      <c r="I435" s="42" t="s">
        <v>49</v>
      </c>
      <c r="J435" s="56" t="s">
        <v>49</v>
      </c>
      <c r="K435" s="42" t="s">
        <v>49</v>
      </c>
      <c r="L435" s="56" t="s">
        <v>49</v>
      </c>
      <c r="M435" s="42" t="s">
        <v>49</v>
      </c>
      <c r="N435" s="57" t="s">
        <v>49</v>
      </c>
      <c r="O435" s="42" t="s">
        <v>49</v>
      </c>
      <c r="P435" s="57" t="s">
        <v>49</v>
      </c>
      <c r="Q435" s="42" t="s">
        <v>49</v>
      </c>
      <c r="R435" s="57" t="s">
        <v>49</v>
      </c>
      <c r="S435" s="42" t="s">
        <v>49</v>
      </c>
      <c r="T435" s="57" t="s">
        <v>49</v>
      </c>
      <c r="U435" s="42" t="s">
        <v>49</v>
      </c>
      <c r="V435" s="57" t="s">
        <v>49</v>
      </c>
      <c r="W435" s="42" t="s">
        <v>49</v>
      </c>
      <c r="X435" s="57" t="s">
        <v>49</v>
      </c>
      <c r="Y435" s="42" t="s">
        <v>49</v>
      </c>
      <c r="Z435" s="57" t="s">
        <v>49</v>
      </c>
      <c r="AA435" s="42" t="s">
        <v>49</v>
      </c>
      <c r="AB435" s="57" t="s">
        <v>49</v>
      </c>
      <c r="AC435" s="42" t="s">
        <v>55</v>
      </c>
      <c r="AD435" s="57" t="s">
        <v>51</v>
      </c>
      <c r="AE435" s="42" t="s">
        <v>49</v>
      </c>
      <c r="AF435" s="57" t="s">
        <v>49</v>
      </c>
      <c r="AG435" s="42" t="s">
        <v>49</v>
      </c>
      <c r="AH435" s="57" t="s">
        <v>49</v>
      </c>
      <c r="AI435" s="42" t="s">
        <v>49</v>
      </c>
      <c r="AJ435" s="57" t="s">
        <v>49</v>
      </c>
      <c r="AK435" s="42" t="s">
        <v>49</v>
      </c>
      <c r="AL435" s="57" t="s">
        <v>49</v>
      </c>
      <c r="AM435" s="42" t="s">
        <v>49</v>
      </c>
      <c r="AN435" s="57" t="s">
        <v>49</v>
      </c>
      <c r="AO435" s="42" t="s">
        <v>49</v>
      </c>
      <c r="AP435" s="57" t="s">
        <v>49</v>
      </c>
      <c r="AQ435" s="42" t="s">
        <v>49</v>
      </c>
      <c r="AR435" s="57" t="s">
        <v>49</v>
      </c>
      <c r="AS435" s="42" t="s">
        <v>49</v>
      </c>
      <c r="AT435" s="57" t="s">
        <v>49</v>
      </c>
      <c r="AU435" s="42" t="s">
        <v>49</v>
      </c>
      <c r="AV435" s="57" t="s">
        <v>49</v>
      </c>
      <c r="AW435" s="42" t="s">
        <v>68</v>
      </c>
      <c r="AX435" s="57" t="s">
        <v>51</v>
      </c>
      <c r="AY435" s="42" t="s">
        <v>49</v>
      </c>
      <c r="AZ435" s="57" t="s">
        <v>49</v>
      </c>
      <c r="BA435" s="42" t="s">
        <v>49</v>
      </c>
      <c r="BB435" s="57" t="s">
        <v>49</v>
      </c>
      <c r="BC435" s="42" t="s">
        <v>57</v>
      </c>
      <c r="BD435" s="57" t="s">
        <v>60</v>
      </c>
      <c r="BE435" s="42" t="s">
        <v>49</v>
      </c>
      <c r="BF435" s="57" t="s">
        <v>49</v>
      </c>
      <c r="BG435" s="42" t="s">
        <v>49</v>
      </c>
      <c r="BH435" s="57" t="s">
        <v>49</v>
      </c>
      <c r="BI435" s="58"/>
    </row>
    <row r="436" spans="2:61" ht="33" customHeight="1" x14ac:dyDescent="0.2">
      <c r="B436" s="53" t="s">
        <v>897</v>
      </c>
      <c r="C436" s="54" t="s">
        <v>898</v>
      </c>
      <c r="D436" s="55" t="s">
        <v>48</v>
      </c>
      <c r="E436" s="42" t="s">
        <v>55</v>
      </c>
      <c r="F436" s="56" t="s">
        <v>51</v>
      </c>
      <c r="G436" s="42" t="s">
        <v>49</v>
      </c>
      <c r="H436" s="56" t="s">
        <v>49</v>
      </c>
      <c r="I436" s="42" t="s">
        <v>49</v>
      </c>
      <c r="J436" s="56" t="s">
        <v>49</v>
      </c>
      <c r="K436" s="42" t="s">
        <v>49</v>
      </c>
      <c r="L436" s="56" t="s">
        <v>49</v>
      </c>
      <c r="M436" s="42" t="s">
        <v>57</v>
      </c>
      <c r="N436" s="57" t="s">
        <v>60</v>
      </c>
      <c r="O436" s="42" t="s">
        <v>49</v>
      </c>
      <c r="P436" s="57" t="s">
        <v>49</v>
      </c>
      <c r="Q436" s="42" t="s">
        <v>49</v>
      </c>
      <c r="R436" s="57" t="s">
        <v>49</v>
      </c>
      <c r="S436" s="42" t="s">
        <v>49</v>
      </c>
      <c r="T436" s="57" t="s">
        <v>49</v>
      </c>
      <c r="U436" s="42" t="s">
        <v>49</v>
      </c>
      <c r="V436" s="57" t="s">
        <v>49</v>
      </c>
      <c r="W436" s="42" t="s">
        <v>49</v>
      </c>
      <c r="X436" s="57" t="s">
        <v>49</v>
      </c>
      <c r="Y436" s="42" t="s">
        <v>49</v>
      </c>
      <c r="Z436" s="57" t="s">
        <v>49</v>
      </c>
      <c r="AA436" s="42" t="s">
        <v>49</v>
      </c>
      <c r="AB436" s="57" t="s">
        <v>49</v>
      </c>
      <c r="AC436" s="42" t="s">
        <v>50</v>
      </c>
      <c r="AD436" s="57" t="s">
        <v>60</v>
      </c>
      <c r="AE436" s="42" t="s">
        <v>49</v>
      </c>
      <c r="AF436" s="57" t="s">
        <v>49</v>
      </c>
      <c r="AG436" s="42" t="s">
        <v>49</v>
      </c>
      <c r="AH436" s="57" t="s">
        <v>49</v>
      </c>
      <c r="AI436" s="42" t="s">
        <v>49</v>
      </c>
      <c r="AJ436" s="57" t="s">
        <v>49</v>
      </c>
      <c r="AK436" s="42" t="s">
        <v>49</v>
      </c>
      <c r="AL436" s="57" t="s">
        <v>49</v>
      </c>
      <c r="AM436" s="42" t="s">
        <v>49</v>
      </c>
      <c r="AN436" s="57" t="s">
        <v>49</v>
      </c>
      <c r="AO436" s="42" t="s">
        <v>49</v>
      </c>
      <c r="AP436" s="57" t="s">
        <v>49</v>
      </c>
      <c r="AQ436" s="42" t="s">
        <v>49</v>
      </c>
      <c r="AR436" s="57" t="s">
        <v>49</v>
      </c>
      <c r="AS436" s="42" t="s">
        <v>49</v>
      </c>
      <c r="AT436" s="57" t="s">
        <v>49</v>
      </c>
      <c r="AU436" s="42" t="s">
        <v>49</v>
      </c>
      <c r="AV436" s="57" t="s">
        <v>49</v>
      </c>
      <c r="AW436" s="42" t="s">
        <v>49</v>
      </c>
      <c r="AX436" s="57" t="s">
        <v>49</v>
      </c>
      <c r="AY436" s="42" t="s">
        <v>49</v>
      </c>
      <c r="AZ436" s="57" t="s">
        <v>49</v>
      </c>
      <c r="BA436" s="42" t="s">
        <v>49</v>
      </c>
      <c r="BB436" s="57" t="s">
        <v>49</v>
      </c>
      <c r="BC436" s="42" t="s">
        <v>49</v>
      </c>
      <c r="BD436" s="57" t="s">
        <v>49</v>
      </c>
      <c r="BE436" s="42" t="s">
        <v>49</v>
      </c>
      <c r="BF436" s="57" t="s">
        <v>49</v>
      </c>
      <c r="BG436" s="42" t="s">
        <v>49</v>
      </c>
      <c r="BH436" s="57" t="s">
        <v>49</v>
      </c>
      <c r="BI436" s="58"/>
    </row>
    <row r="437" spans="2:61" ht="33" customHeight="1" x14ac:dyDescent="0.2">
      <c r="B437" s="53" t="s">
        <v>899</v>
      </c>
      <c r="C437" s="54" t="s">
        <v>900</v>
      </c>
      <c r="D437" s="55" t="s">
        <v>48</v>
      </c>
      <c r="E437" s="42" t="s">
        <v>49</v>
      </c>
      <c r="F437" s="56" t="s">
        <v>49</v>
      </c>
      <c r="G437" s="42" t="s">
        <v>55</v>
      </c>
      <c r="H437" s="56" t="s">
        <v>56</v>
      </c>
      <c r="I437" s="42" t="s">
        <v>49</v>
      </c>
      <c r="J437" s="56" t="s">
        <v>49</v>
      </c>
      <c r="K437" s="42" t="s">
        <v>49</v>
      </c>
      <c r="L437" s="56" t="s">
        <v>49</v>
      </c>
      <c r="M437" s="42" t="s">
        <v>49</v>
      </c>
      <c r="N437" s="57" t="s">
        <v>49</v>
      </c>
      <c r="O437" s="42" t="s">
        <v>49</v>
      </c>
      <c r="P437" s="57" t="s">
        <v>49</v>
      </c>
      <c r="Q437" s="42" t="s">
        <v>49</v>
      </c>
      <c r="R437" s="57" t="s">
        <v>49</v>
      </c>
      <c r="S437" s="42" t="s">
        <v>49</v>
      </c>
      <c r="T437" s="57" t="s">
        <v>49</v>
      </c>
      <c r="U437" s="42" t="s">
        <v>49</v>
      </c>
      <c r="V437" s="57" t="s">
        <v>49</v>
      </c>
      <c r="W437" s="42" t="s">
        <v>49</v>
      </c>
      <c r="X437" s="57" t="s">
        <v>49</v>
      </c>
      <c r="Y437" s="42" t="s">
        <v>49</v>
      </c>
      <c r="Z437" s="57" t="s">
        <v>49</v>
      </c>
      <c r="AA437" s="42" t="s">
        <v>49</v>
      </c>
      <c r="AB437" s="57" t="s">
        <v>49</v>
      </c>
      <c r="AC437" s="42" t="s">
        <v>49</v>
      </c>
      <c r="AD437" s="57" t="s">
        <v>49</v>
      </c>
      <c r="AE437" s="42" t="s">
        <v>49</v>
      </c>
      <c r="AF437" s="57" t="s">
        <v>49</v>
      </c>
      <c r="AG437" s="42" t="s">
        <v>49</v>
      </c>
      <c r="AH437" s="57" t="s">
        <v>49</v>
      </c>
      <c r="AI437" s="42" t="s">
        <v>49</v>
      </c>
      <c r="AJ437" s="57" t="s">
        <v>49</v>
      </c>
      <c r="AK437" s="42" t="s">
        <v>57</v>
      </c>
      <c r="AL437" s="57" t="s">
        <v>51</v>
      </c>
      <c r="AM437" s="42" t="s">
        <v>50</v>
      </c>
      <c r="AN437" s="57" t="s">
        <v>51</v>
      </c>
      <c r="AO437" s="42" t="s">
        <v>49</v>
      </c>
      <c r="AP437" s="57" t="s">
        <v>49</v>
      </c>
      <c r="AQ437" s="42" t="s">
        <v>49</v>
      </c>
      <c r="AR437" s="57" t="s">
        <v>49</v>
      </c>
      <c r="AS437" s="42" t="s">
        <v>49</v>
      </c>
      <c r="AT437" s="57" t="s">
        <v>49</v>
      </c>
      <c r="AU437" s="42" t="s">
        <v>49</v>
      </c>
      <c r="AV437" s="57" t="s">
        <v>49</v>
      </c>
      <c r="AW437" s="42" t="s">
        <v>49</v>
      </c>
      <c r="AX437" s="57" t="s">
        <v>49</v>
      </c>
      <c r="AY437" s="42" t="s">
        <v>49</v>
      </c>
      <c r="AZ437" s="57" t="s">
        <v>49</v>
      </c>
      <c r="BA437" s="42" t="s">
        <v>49</v>
      </c>
      <c r="BB437" s="57" t="s">
        <v>49</v>
      </c>
      <c r="BC437" s="42" t="s">
        <v>49</v>
      </c>
      <c r="BD437" s="57" t="s">
        <v>49</v>
      </c>
      <c r="BE437" s="42" t="s">
        <v>49</v>
      </c>
      <c r="BF437" s="57" t="s">
        <v>49</v>
      </c>
      <c r="BG437" s="42" t="s">
        <v>49</v>
      </c>
      <c r="BH437" s="57" t="s">
        <v>49</v>
      </c>
      <c r="BI437" s="58"/>
    </row>
    <row r="438" spans="2:61" ht="33" customHeight="1" x14ac:dyDescent="0.2">
      <c r="B438" s="53" t="s">
        <v>901</v>
      </c>
      <c r="C438" s="54" t="s">
        <v>902</v>
      </c>
      <c r="D438" s="55" t="s">
        <v>48</v>
      </c>
      <c r="E438" s="42" t="s">
        <v>57</v>
      </c>
      <c r="F438" s="56" t="s">
        <v>51</v>
      </c>
      <c r="G438" s="42" t="s">
        <v>49</v>
      </c>
      <c r="H438" s="56" t="s">
        <v>49</v>
      </c>
      <c r="I438" s="42" t="s">
        <v>49</v>
      </c>
      <c r="J438" s="56" t="s">
        <v>49</v>
      </c>
      <c r="K438" s="42" t="s">
        <v>49</v>
      </c>
      <c r="L438" s="56" t="s">
        <v>49</v>
      </c>
      <c r="M438" s="42" t="s">
        <v>55</v>
      </c>
      <c r="N438" s="57" t="s">
        <v>51</v>
      </c>
      <c r="O438" s="42" t="s">
        <v>49</v>
      </c>
      <c r="P438" s="57" t="s">
        <v>49</v>
      </c>
      <c r="Q438" s="42" t="s">
        <v>49</v>
      </c>
      <c r="R438" s="57" t="s">
        <v>49</v>
      </c>
      <c r="S438" s="42" t="s">
        <v>49</v>
      </c>
      <c r="T438" s="57" t="s">
        <v>49</v>
      </c>
      <c r="U438" s="42" t="s">
        <v>49</v>
      </c>
      <c r="V438" s="57" t="s">
        <v>49</v>
      </c>
      <c r="W438" s="42" t="s">
        <v>49</v>
      </c>
      <c r="X438" s="57" t="s">
        <v>49</v>
      </c>
      <c r="Y438" s="42" t="s">
        <v>50</v>
      </c>
      <c r="Z438" s="57" t="s">
        <v>60</v>
      </c>
      <c r="AA438" s="42" t="s">
        <v>49</v>
      </c>
      <c r="AB438" s="57" t="s">
        <v>49</v>
      </c>
      <c r="AC438" s="42" t="s">
        <v>49</v>
      </c>
      <c r="AD438" s="57" t="s">
        <v>49</v>
      </c>
      <c r="AE438" s="42" t="s">
        <v>49</v>
      </c>
      <c r="AF438" s="57" t="s">
        <v>49</v>
      </c>
      <c r="AG438" s="42" t="s">
        <v>49</v>
      </c>
      <c r="AH438" s="57" t="s">
        <v>49</v>
      </c>
      <c r="AI438" s="42" t="s">
        <v>49</v>
      </c>
      <c r="AJ438" s="57" t="s">
        <v>49</v>
      </c>
      <c r="AK438" s="42" t="s">
        <v>49</v>
      </c>
      <c r="AL438" s="57" t="s">
        <v>49</v>
      </c>
      <c r="AM438" s="42" t="s">
        <v>49</v>
      </c>
      <c r="AN438" s="57" t="s">
        <v>49</v>
      </c>
      <c r="AO438" s="42" t="s">
        <v>49</v>
      </c>
      <c r="AP438" s="57" t="s">
        <v>49</v>
      </c>
      <c r="AQ438" s="42" t="s">
        <v>49</v>
      </c>
      <c r="AR438" s="57" t="s">
        <v>49</v>
      </c>
      <c r="AS438" s="42" t="s">
        <v>49</v>
      </c>
      <c r="AT438" s="57" t="s">
        <v>49</v>
      </c>
      <c r="AU438" s="42" t="s">
        <v>49</v>
      </c>
      <c r="AV438" s="57" t="s">
        <v>49</v>
      </c>
      <c r="AW438" s="42" t="s">
        <v>49</v>
      </c>
      <c r="AX438" s="57" t="s">
        <v>49</v>
      </c>
      <c r="AY438" s="42" t="s">
        <v>49</v>
      </c>
      <c r="AZ438" s="57" t="s">
        <v>49</v>
      </c>
      <c r="BA438" s="42" t="s">
        <v>49</v>
      </c>
      <c r="BB438" s="57" t="s">
        <v>49</v>
      </c>
      <c r="BC438" s="42" t="s">
        <v>49</v>
      </c>
      <c r="BD438" s="57" t="s">
        <v>49</v>
      </c>
      <c r="BE438" s="42" t="s">
        <v>49</v>
      </c>
      <c r="BF438" s="57" t="s">
        <v>49</v>
      </c>
      <c r="BG438" s="42" t="s">
        <v>49</v>
      </c>
      <c r="BH438" s="57" t="s">
        <v>49</v>
      </c>
      <c r="BI438" s="58"/>
    </row>
    <row r="439" spans="2:61" ht="33" customHeight="1" x14ac:dyDescent="0.2">
      <c r="B439" s="53" t="s">
        <v>903</v>
      </c>
      <c r="C439" s="54" t="s">
        <v>904</v>
      </c>
      <c r="D439" s="55" t="s">
        <v>48</v>
      </c>
      <c r="E439" s="42" t="s">
        <v>55</v>
      </c>
      <c r="F439" s="56" t="s">
        <v>60</v>
      </c>
      <c r="G439" s="42" t="s">
        <v>50</v>
      </c>
      <c r="H439" s="56" t="s">
        <v>60</v>
      </c>
      <c r="I439" s="42" t="s">
        <v>49</v>
      </c>
      <c r="J439" s="56" t="s">
        <v>49</v>
      </c>
      <c r="K439" s="42" t="s">
        <v>49</v>
      </c>
      <c r="L439" s="56" t="s">
        <v>49</v>
      </c>
      <c r="M439" s="42" t="s">
        <v>49</v>
      </c>
      <c r="N439" s="57" t="s">
        <v>49</v>
      </c>
      <c r="O439" s="42" t="s">
        <v>49</v>
      </c>
      <c r="P439" s="57" t="s">
        <v>49</v>
      </c>
      <c r="Q439" s="42" t="s">
        <v>49</v>
      </c>
      <c r="R439" s="57" t="s">
        <v>49</v>
      </c>
      <c r="S439" s="42" t="s">
        <v>49</v>
      </c>
      <c r="T439" s="57" t="s">
        <v>49</v>
      </c>
      <c r="U439" s="42" t="s">
        <v>49</v>
      </c>
      <c r="V439" s="57" t="s">
        <v>49</v>
      </c>
      <c r="W439" s="42" t="s">
        <v>49</v>
      </c>
      <c r="X439" s="57" t="s">
        <v>49</v>
      </c>
      <c r="Y439" s="42" t="s">
        <v>49</v>
      </c>
      <c r="Z439" s="57" t="s">
        <v>49</v>
      </c>
      <c r="AA439" s="42" t="s">
        <v>49</v>
      </c>
      <c r="AB439" s="57" t="s">
        <v>49</v>
      </c>
      <c r="AC439" s="42" t="s">
        <v>57</v>
      </c>
      <c r="AD439" s="57" t="s">
        <v>60</v>
      </c>
      <c r="AE439" s="42" t="s">
        <v>49</v>
      </c>
      <c r="AF439" s="57" t="s">
        <v>49</v>
      </c>
      <c r="AG439" s="42" t="s">
        <v>49</v>
      </c>
      <c r="AH439" s="57" t="s">
        <v>49</v>
      </c>
      <c r="AI439" s="42" t="s">
        <v>49</v>
      </c>
      <c r="AJ439" s="57" t="s">
        <v>49</v>
      </c>
      <c r="AK439" s="42" t="s">
        <v>49</v>
      </c>
      <c r="AL439" s="57" t="s">
        <v>49</v>
      </c>
      <c r="AM439" s="42" t="s">
        <v>49</v>
      </c>
      <c r="AN439" s="57" t="s">
        <v>49</v>
      </c>
      <c r="AO439" s="42" t="s">
        <v>49</v>
      </c>
      <c r="AP439" s="57" t="s">
        <v>49</v>
      </c>
      <c r="AQ439" s="42" t="s">
        <v>49</v>
      </c>
      <c r="AR439" s="57" t="s">
        <v>49</v>
      </c>
      <c r="AS439" s="42" t="s">
        <v>49</v>
      </c>
      <c r="AT439" s="57" t="s">
        <v>49</v>
      </c>
      <c r="AU439" s="42" t="s">
        <v>49</v>
      </c>
      <c r="AV439" s="57" t="s">
        <v>49</v>
      </c>
      <c r="AW439" s="42" t="s">
        <v>49</v>
      </c>
      <c r="AX439" s="57" t="s">
        <v>49</v>
      </c>
      <c r="AY439" s="42" t="s">
        <v>49</v>
      </c>
      <c r="AZ439" s="57" t="s">
        <v>49</v>
      </c>
      <c r="BA439" s="42" t="s">
        <v>49</v>
      </c>
      <c r="BB439" s="57" t="s">
        <v>49</v>
      </c>
      <c r="BC439" s="42" t="s">
        <v>49</v>
      </c>
      <c r="BD439" s="57" t="s">
        <v>49</v>
      </c>
      <c r="BE439" s="42" t="s">
        <v>49</v>
      </c>
      <c r="BF439" s="57" t="s">
        <v>49</v>
      </c>
      <c r="BG439" s="42" t="s">
        <v>49</v>
      </c>
      <c r="BH439" s="57" t="s">
        <v>49</v>
      </c>
      <c r="BI439" s="58"/>
    </row>
    <row r="440" spans="2:61" ht="33" customHeight="1" x14ac:dyDescent="0.2">
      <c r="B440" s="53" t="s">
        <v>905</v>
      </c>
      <c r="C440" s="54" t="s">
        <v>906</v>
      </c>
      <c r="D440" s="55" t="s">
        <v>48</v>
      </c>
      <c r="E440" s="42" t="s">
        <v>57</v>
      </c>
      <c r="F440" s="56" t="s">
        <v>56</v>
      </c>
      <c r="G440" s="42" t="s">
        <v>49</v>
      </c>
      <c r="H440" s="56" t="s">
        <v>49</v>
      </c>
      <c r="I440" s="42" t="s">
        <v>49</v>
      </c>
      <c r="J440" s="56" t="s">
        <v>49</v>
      </c>
      <c r="K440" s="42" t="s">
        <v>49</v>
      </c>
      <c r="L440" s="56" t="s">
        <v>49</v>
      </c>
      <c r="M440" s="42" t="s">
        <v>50</v>
      </c>
      <c r="N440" s="57" t="s">
        <v>60</v>
      </c>
      <c r="O440" s="42" t="s">
        <v>49</v>
      </c>
      <c r="P440" s="57" t="s">
        <v>49</v>
      </c>
      <c r="Q440" s="42" t="s">
        <v>49</v>
      </c>
      <c r="R440" s="57" t="s">
        <v>49</v>
      </c>
      <c r="S440" s="42" t="s">
        <v>49</v>
      </c>
      <c r="T440" s="57" t="s">
        <v>49</v>
      </c>
      <c r="U440" s="42" t="s">
        <v>49</v>
      </c>
      <c r="V440" s="57" t="s">
        <v>49</v>
      </c>
      <c r="W440" s="42" t="s">
        <v>49</v>
      </c>
      <c r="X440" s="57" t="s">
        <v>49</v>
      </c>
      <c r="Y440" s="42" t="s">
        <v>49</v>
      </c>
      <c r="Z440" s="57" t="s">
        <v>49</v>
      </c>
      <c r="AA440" s="42" t="s">
        <v>49</v>
      </c>
      <c r="AB440" s="57" t="s">
        <v>49</v>
      </c>
      <c r="AC440" s="42" t="s">
        <v>49</v>
      </c>
      <c r="AD440" s="57" t="s">
        <v>49</v>
      </c>
      <c r="AE440" s="42" t="s">
        <v>49</v>
      </c>
      <c r="AF440" s="57" t="s">
        <v>49</v>
      </c>
      <c r="AG440" s="42" t="s">
        <v>49</v>
      </c>
      <c r="AH440" s="57" t="s">
        <v>49</v>
      </c>
      <c r="AI440" s="42" t="s">
        <v>49</v>
      </c>
      <c r="AJ440" s="57" t="s">
        <v>49</v>
      </c>
      <c r="AK440" s="42" t="s">
        <v>55</v>
      </c>
      <c r="AL440" s="57" t="s">
        <v>60</v>
      </c>
      <c r="AM440" s="42" t="s">
        <v>49</v>
      </c>
      <c r="AN440" s="57" t="s">
        <v>49</v>
      </c>
      <c r="AO440" s="42" t="s">
        <v>49</v>
      </c>
      <c r="AP440" s="57" t="s">
        <v>49</v>
      </c>
      <c r="AQ440" s="42" t="s">
        <v>49</v>
      </c>
      <c r="AR440" s="57" t="s">
        <v>49</v>
      </c>
      <c r="AS440" s="42" t="s">
        <v>49</v>
      </c>
      <c r="AT440" s="57" t="s">
        <v>49</v>
      </c>
      <c r="AU440" s="42" t="s">
        <v>49</v>
      </c>
      <c r="AV440" s="57" t="s">
        <v>49</v>
      </c>
      <c r="AW440" s="42" t="s">
        <v>49</v>
      </c>
      <c r="AX440" s="57" t="s">
        <v>49</v>
      </c>
      <c r="AY440" s="42" t="s">
        <v>49</v>
      </c>
      <c r="AZ440" s="57" t="s">
        <v>49</v>
      </c>
      <c r="BA440" s="42" t="s">
        <v>49</v>
      </c>
      <c r="BB440" s="57" t="s">
        <v>49</v>
      </c>
      <c r="BC440" s="42" t="s">
        <v>49</v>
      </c>
      <c r="BD440" s="57" t="s">
        <v>49</v>
      </c>
      <c r="BE440" s="42" t="s">
        <v>49</v>
      </c>
      <c r="BF440" s="57" t="s">
        <v>49</v>
      </c>
      <c r="BG440" s="42" t="s">
        <v>49</v>
      </c>
      <c r="BH440" s="57" t="s">
        <v>49</v>
      </c>
      <c r="BI440" s="58"/>
    </row>
    <row r="441" spans="2:61" ht="33" customHeight="1" x14ac:dyDescent="0.2">
      <c r="B441" s="53" t="s">
        <v>907</v>
      </c>
      <c r="C441" s="54" t="s">
        <v>908</v>
      </c>
      <c r="D441" s="55" t="s">
        <v>48</v>
      </c>
      <c r="E441" s="42" t="s">
        <v>49</v>
      </c>
      <c r="F441" s="56" t="s">
        <v>49</v>
      </c>
      <c r="G441" s="42" t="s">
        <v>49</v>
      </c>
      <c r="H441" s="56" t="s">
        <v>49</v>
      </c>
      <c r="I441" s="42" t="s">
        <v>49</v>
      </c>
      <c r="J441" s="56" t="s">
        <v>49</v>
      </c>
      <c r="K441" s="42" t="s">
        <v>49</v>
      </c>
      <c r="L441" s="56" t="s">
        <v>49</v>
      </c>
      <c r="M441" s="42" t="s">
        <v>49</v>
      </c>
      <c r="N441" s="57" t="s">
        <v>49</v>
      </c>
      <c r="O441" s="42" t="s">
        <v>49</v>
      </c>
      <c r="P441" s="57" t="s">
        <v>49</v>
      </c>
      <c r="Q441" s="42" t="s">
        <v>49</v>
      </c>
      <c r="R441" s="57" t="s">
        <v>49</v>
      </c>
      <c r="S441" s="42" t="s">
        <v>49</v>
      </c>
      <c r="T441" s="57" t="s">
        <v>49</v>
      </c>
      <c r="U441" s="42" t="s">
        <v>49</v>
      </c>
      <c r="V441" s="57" t="s">
        <v>49</v>
      </c>
      <c r="W441" s="42" t="s">
        <v>49</v>
      </c>
      <c r="X441" s="57" t="s">
        <v>49</v>
      </c>
      <c r="Y441" s="42" t="s">
        <v>49</v>
      </c>
      <c r="Z441" s="57" t="s">
        <v>49</v>
      </c>
      <c r="AA441" s="42" t="s">
        <v>49</v>
      </c>
      <c r="AB441" s="57" t="s">
        <v>49</v>
      </c>
      <c r="AC441" s="42" t="s">
        <v>49</v>
      </c>
      <c r="AD441" s="57" t="s">
        <v>49</v>
      </c>
      <c r="AE441" s="42" t="s">
        <v>49</v>
      </c>
      <c r="AF441" s="57" t="s">
        <v>49</v>
      </c>
      <c r="AG441" s="42" t="s">
        <v>49</v>
      </c>
      <c r="AH441" s="57" t="s">
        <v>49</v>
      </c>
      <c r="AI441" s="42" t="s">
        <v>49</v>
      </c>
      <c r="AJ441" s="57" t="s">
        <v>49</v>
      </c>
      <c r="AK441" s="42" t="s">
        <v>49</v>
      </c>
      <c r="AL441" s="57" t="s">
        <v>49</v>
      </c>
      <c r="AM441" s="42" t="s">
        <v>50</v>
      </c>
      <c r="AN441" s="57" t="s">
        <v>51</v>
      </c>
      <c r="AO441" s="42" t="s">
        <v>49</v>
      </c>
      <c r="AP441" s="57" t="s">
        <v>49</v>
      </c>
      <c r="AQ441" s="42" t="s">
        <v>55</v>
      </c>
      <c r="AR441" s="57" t="s">
        <v>51</v>
      </c>
      <c r="AS441" s="42" t="s">
        <v>49</v>
      </c>
      <c r="AT441" s="57" t="s">
        <v>49</v>
      </c>
      <c r="AU441" s="42" t="s">
        <v>49</v>
      </c>
      <c r="AV441" s="57" t="s">
        <v>49</v>
      </c>
      <c r="AW441" s="42" t="s">
        <v>49</v>
      </c>
      <c r="AX441" s="57" t="s">
        <v>49</v>
      </c>
      <c r="AY441" s="42" t="s">
        <v>49</v>
      </c>
      <c r="AZ441" s="57" t="s">
        <v>49</v>
      </c>
      <c r="BA441" s="42" t="s">
        <v>49</v>
      </c>
      <c r="BB441" s="57" t="s">
        <v>49</v>
      </c>
      <c r="BC441" s="42" t="s">
        <v>49</v>
      </c>
      <c r="BD441" s="57" t="s">
        <v>49</v>
      </c>
      <c r="BE441" s="42" t="s">
        <v>57</v>
      </c>
      <c r="BF441" s="57" t="s">
        <v>60</v>
      </c>
      <c r="BG441" s="42" t="s">
        <v>49</v>
      </c>
      <c r="BH441" s="57" t="s">
        <v>49</v>
      </c>
      <c r="BI441" s="58"/>
    </row>
    <row r="442" spans="2:61" ht="33" customHeight="1" x14ac:dyDescent="0.2">
      <c r="B442" s="53" t="s">
        <v>909</v>
      </c>
      <c r="C442" s="54" t="s">
        <v>910</v>
      </c>
      <c r="D442" s="55" t="s">
        <v>48</v>
      </c>
      <c r="E442" s="42" t="s">
        <v>55</v>
      </c>
      <c r="F442" s="56" t="s">
        <v>51</v>
      </c>
      <c r="G442" s="42" t="s">
        <v>49</v>
      </c>
      <c r="H442" s="56" t="s">
        <v>49</v>
      </c>
      <c r="I442" s="42" t="s">
        <v>49</v>
      </c>
      <c r="J442" s="56" t="s">
        <v>49</v>
      </c>
      <c r="K442" s="42" t="s">
        <v>49</v>
      </c>
      <c r="L442" s="56" t="s">
        <v>49</v>
      </c>
      <c r="M442" s="42" t="s">
        <v>50</v>
      </c>
      <c r="N442" s="57" t="s">
        <v>60</v>
      </c>
      <c r="O442" s="42" t="s">
        <v>49</v>
      </c>
      <c r="P442" s="57" t="s">
        <v>49</v>
      </c>
      <c r="Q442" s="42" t="s">
        <v>49</v>
      </c>
      <c r="R442" s="57" t="s">
        <v>49</v>
      </c>
      <c r="S442" s="42" t="s">
        <v>49</v>
      </c>
      <c r="T442" s="57" t="s">
        <v>49</v>
      </c>
      <c r="U442" s="42" t="s">
        <v>49</v>
      </c>
      <c r="V442" s="57" t="s">
        <v>49</v>
      </c>
      <c r="W442" s="42" t="s">
        <v>49</v>
      </c>
      <c r="X442" s="57" t="s">
        <v>49</v>
      </c>
      <c r="Y442" s="42" t="s">
        <v>49</v>
      </c>
      <c r="Z442" s="57" t="s">
        <v>49</v>
      </c>
      <c r="AA442" s="42" t="s">
        <v>49</v>
      </c>
      <c r="AB442" s="57" t="s">
        <v>49</v>
      </c>
      <c r="AC442" s="42" t="s">
        <v>49</v>
      </c>
      <c r="AD442" s="57" t="s">
        <v>49</v>
      </c>
      <c r="AE442" s="42" t="s">
        <v>49</v>
      </c>
      <c r="AF442" s="57" t="s">
        <v>49</v>
      </c>
      <c r="AG442" s="42" t="s">
        <v>49</v>
      </c>
      <c r="AH442" s="57" t="s">
        <v>49</v>
      </c>
      <c r="AI442" s="42" t="s">
        <v>49</v>
      </c>
      <c r="AJ442" s="57" t="s">
        <v>49</v>
      </c>
      <c r="AK442" s="42" t="s">
        <v>49</v>
      </c>
      <c r="AL442" s="57" t="s">
        <v>49</v>
      </c>
      <c r="AM442" s="42" t="s">
        <v>49</v>
      </c>
      <c r="AN442" s="57" t="s">
        <v>49</v>
      </c>
      <c r="AO442" s="42" t="s">
        <v>49</v>
      </c>
      <c r="AP442" s="57" t="s">
        <v>49</v>
      </c>
      <c r="AQ442" s="42" t="s">
        <v>49</v>
      </c>
      <c r="AR442" s="57" t="s">
        <v>49</v>
      </c>
      <c r="AS442" s="42" t="s">
        <v>49</v>
      </c>
      <c r="AT442" s="57" t="s">
        <v>49</v>
      </c>
      <c r="AU442" s="42" t="s">
        <v>49</v>
      </c>
      <c r="AV442" s="57" t="s">
        <v>49</v>
      </c>
      <c r="AW442" s="42" t="s">
        <v>49</v>
      </c>
      <c r="AX442" s="57" t="s">
        <v>49</v>
      </c>
      <c r="AY442" s="42" t="s">
        <v>49</v>
      </c>
      <c r="AZ442" s="57" t="s">
        <v>49</v>
      </c>
      <c r="BA442" s="42" t="s">
        <v>49</v>
      </c>
      <c r="BB442" s="57" t="s">
        <v>49</v>
      </c>
      <c r="BC442" s="42" t="s">
        <v>49</v>
      </c>
      <c r="BD442" s="57" t="s">
        <v>49</v>
      </c>
      <c r="BE442" s="42" t="s">
        <v>49</v>
      </c>
      <c r="BF442" s="57" t="s">
        <v>49</v>
      </c>
      <c r="BG442" s="42" t="s">
        <v>49</v>
      </c>
      <c r="BH442" s="57" t="s">
        <v>49</v>
      </c>
      <c r="BI442" s="58"/>
    </row>
    <row r="443" spans="2:61" ht="33" customHeight="1" x14ac:dyDescent="0.2">
      <c r="B443" s="53" t="s">
        <v>911</v>
      </c>
      <c r="C443" s="54" t="s">
        <v>912</v>
      </c>
      <c r="D443" s="55" t="s">
        <v>48</v>
      </c>
      <c r="E443" s="42" t="s">
        <v>49</v>
      </c>
      <c r="F443" s="56" t="s">
        <v>49</v>
      </c>
      <c r="G443" s="42" t="s">
        <v>49</v>
      </c>
      <c r="H443" s="56" t="s">
        <v>49</v>
      </c>
      <c r="I443" s="42" t="s">
        <v>49</v>
      </c>
      <c r="J443" s="56" t="s">
        <v>49</v>
      </c>
      <c r="K443" s="42" t="s">
        <v>49</v>
      </c>
      <c r="L443" s="56" t="s">
        <v>49</v>
      </c>
      <c r="M443" s="42" t="s">
        <v>49</v>
      </c>
      <c r="N443" s="57" t="s">
        <v>49</v>
      </c>
      <c r="O443" s="42" t="s">
        <v>49</v>
      </c>
      <c r="P443" s="57" t="s">
        <v>49</v>
      </c>
      <c r="Q443" s="42" t="s">
        <v>49</v>
      </c>
      <c r="R443" s="57" t="s">
        <v>49</v>
      </c>
      <c r="S443" s="42" t="s">
        <v>49</v>
      </c>
      <c r="T443" s="57" t="s">
        <v>49</v>
      </c>
      <c r="U443" s="42" t="s">
        <v>50</v>
      </c>
      <c r="V443" s="57" t="s">
        <v>60</v>
      </c>
      <c r="W443" s="42" t="s">
        <v>49</v>
      </c>
      <c r="X443" s="57" t="s">
        <v>49</v>
      </c>
      <c r="Y443" s="42" t="s">
        <v>49</v>
      </c>
      <c r="Z443" s="57" t="s">
        <v>49</v>
      </c>
      <c r="AA443" s="42" t="s">
        <v>49</v>
      </c>
      <c r="AB443" s="57" t="s">
        <v>49</v>
      </c>
      <c r="AC443" s="42" t="s">
        <v>49</v>
      </c>
      <c r="AD443" s="57" t="s">
        <v>49</v>
      </c>
      <c r="AE443" s="42" t="s">
        <v>49</v>
      </c>
      <c r="AF443" s="57" t="s">
        <v>49</v>
      </c>
      <c r="AG443" s="42" t="s">
        <v>49</v>
      </c>
      <c r="AH443" s="57" t="s">
        <v>49</v>
      </c>
      <c r="AI443" s="42" t="s">
        <v>49</v>
      </c>
      <c r="AJ443" s="57" t="s">
        <v>49</v>
      </c>
      <c r="AK443" s="42" t="s">
        <v>49</v>
      </c>
      <c r="AL443" s="57" t="s">
        <v>49</v>
      </c>
      <c r="AM443" s="42" t="s">
        <v>49</v>
      </c>
      <c r="AN443" s="57" t="s">
        <v>49</v>
      </c>
      <c r="AO443" s="42" t="s">
        <v>49</v>
      </c>
      <c r="AP443" s="57" t="s">
        <v>49</v>
      </c>
      <c r="AQ443" s="42" t="s">
        <v>49</v>
      </c>
      <c r="AR443" s="57" t="s">
        <v>49</v>
      </c>
      <c r="AS443" s="42" t="s">
        <v>49</v>
      </c>
      <c r="AT443" s="57" t="s">
        <v>49</v>
      </c>
      <c r="AU443" s="42" t="s">
        <v>49</v>
      </c>
      <c r="AV443" s="57" t="s">
        <v>49</v>
      </c>
      <c r="AW443" s="42" t="s">
        <v>49</v>
      </c>
      <c r="AX443" s="57" t="s">
        <v>49</v>
      </c>
      <c r="AY443" s="42" t="s">
        <v>49</v>
      </c>
      <c r="AZ443" s="57" t="s">
        <v>49</v>
      </c>
      <c r="BA443" s="42" t="s">
        <v>49</v>
      </c>
      <c r="BB443" s="57" t="s">
        <v>49</v>
      </c>
      <c r="BC443" s="42" t="s">
        <v>49</v>
      </c>
      <c r="BD443" s="57" t="s">
        <v>49</v>
      </c>
      <c r="BE443" s="42" t="s">
        <v>49</v>
      </c>
      <c r="BF443" s="57" t="s">
        <v>49</v>
      </c>
      <c r="BG443" s="42" t="s">
        <v>49</v>
      </c>
      <c r="BH443" s="57" t="s">
        <v>49</v>
      </c>
      <c r="BI443" s="58"/>
    </row>
    <row r="444" spans="2:61" ht="33" customHeight="1" x14ac:dyDescent="0.2">
      <c r="B444" s="53" t="s">
        <v>913</v>
      </c>
      <c r="C444" s="54" t="s">
        <v>914</v>
      </c>
      <c r="D444" s="55" t="s">
        <v>48</v>
      </c>
      <c r="E444" s="42" t="s">
        <v>55</v>
      </c>
      <c r="F444" s="56" t="s">
        <v>51</v>
      </c>
      <c r="G444" s="42" t="s">
        <v>50</v>
      </c>
      <c r="H444" s="56" t="s">
        <v>60</v>
      </c>
      <c r="I444" s="42" t="s">
        <v>49</v>
      </c>
      <c r="J444" s="56" t="s">
        <v>49</v>
      </c>
      <c r="K444" s="42" t="s">
        <v>49</v>
      </c>
      <c r="L444" s="56" t="s">
        <v>49</v>
      </c>
      <c r="M444" s="42" t="s">
        <v>49</v>
      </c>
      <c r="N444" s="57" t="s">
        <v>49</v>
      </c>
      <c r="O444" s="42" t="s">
        <v>49</v>
      </c>
      <c r="P444" s="57" t="s">
        <v>49</v>
      </c>
      <c r="Q444" s="42" t="s">
        <v>49</v>
      </c>
      <c r="R444" s="57" t="s">
        <v>49</v>
      </c>
      <c r="S444" s="42" t="s">
        <v>49</v>
      </c>
      <c r="T444" s="57" t="s">
        <v>49</v>
      </c>
      <c r="U444" s="42" t="s">
        <v>49</v>
      </c>
      <c r="V444" s="57" t="s">
        <v>49</v>
      </c>
      <c r="W444" s="42" t="s">
        <v>49</v>
      </c>
      <c r="X444" s="57" t="s">
        <v>49</v>
      </c>
      <c r="Y444" s="42" t="s">
        <v>65</v>
      </c>
      <c r="Z444" s="57" t="s">
        <v>60</v>
      </c>
      <c r="AA444" s="42" t="s">
        <v>49</v>
      </c>
      <c r="AB444" s="57" t="s">
        <v>49</v>
      </c>
      <c r="AC444" s="42" t="s">
        <v>49</v>
      </c>
      <c r="AD444" s="57" t="s">
        <v>49</v>
      </c>
      <c r="AE444" s="42" t="s">
        <v>49</v>
      </c>
      <c r="AF444" s="57" t="s">
        <v>49</v>
      </c>
      <c r="AG444" s="42" t="s">
        <v>49</v>
      </c>
      <c r="AH444" s="57" t="s">
        <v>49</v>
      </c>
      <c r="AI444" s="42" t="s">
        <v>49</v>
      </c>
      <c r="AJ444" s="57" t="s">
        <v>49</v>
      </c>
      <c r="AK444" s="42" t="s">
        <v>68</v>
      </c>
      <c r="AL444" s="57" t="s">
        <v>60</v>
      </c>
      <c r="AM444" s="42" t="s">
        <v>49</v>
      </c>
      <c r="AN444" s="57" t="s">
        <v>49</v>
      </c>
      <c r="AO444" s="42" t="s">
        <v>49</v>
      </c>
      <c r="AP444" s="57" t="s">
        <v>49</v>
      </c>
      <c r="AQ444" s="42" t="s">
        <v>49</v>
      </c>
      <c r="AR444" s="57" t="s">
        <v>49</v>
      </c>
      <c r="AS444" s="42" t="s">
        <v>49</v>
      </c>
      <c r="AT444" s="57" t="s">
        <v>49</v>
      </c>
      <c r="AU444" s="42" t="s">
        <v>49</v>
      </c>
      <c r="AV444" s="57" t="s">
        <v>49</v>
      </c>
      <c r="AW444" s="42" t="s">
        <v>49</v>
      </c>
      <c r="AX444" s="57" t="s">
        <v>49</v>
      </c>
      <c r="AY444" s="42" t="s">
        <v>49</v>
      </c>
      <c r="AZ444" s="57" t="s">
        <v>49</v>
      </c>
      <c r="BA444" s="42" t="s">
        <v>49</v>
      </c>
      <c r="BB444" s="57" t="s">
        <v>49</v>
      </c>
      <c r="BC444" s="42" t="s">
        <v>49</v>
      </c>
      <c r="BD444" s="57" t="s">
        <v>49</v>
      </c>
      <c r="BE444" s="42" t="s">
        <v>49</v>
      </c>
      <c r="BF444" s="57" t="s">
        <v>49</v>
      </c>
      <c r="BG444" s="42" t="s">
        <v>49</v>
      </c>
      <c r="BH444" s="57" t="s">
        <v>49</v>
      </c>
      <c r="BI444" s="58"/>
    </row>
    <row r="445" spans="2:61" ht="33" customHeight="1" x14ac:dyDescent="0.2">
      <c r="B445" s="53" t="s">
        <v>915</v>
      </c>
      <c r="C445" s="54" t="s">
        <v>916</v>
      </c>
      <c r="D445" s="55" t="s">
        <v>48</v>
      </c>
      <c r="E445" s="42" t="s">
        <v>49</v>
      </c>
      <c r="F445" s="56" t="s">
        <v>49</v>
      </c>
      <c r="G445" s="42" t="s">
        <v>50</v>
      </c>
      <c r="H445" s="56" t="s">
        <v>51</v>
      </c>
      <c r="I445" s="42" t="s">
        <v>49</v>
      </c>
      <c r="J445" s="56" t="s">
        <v>49</v>
      </c>
      <c r="K445" s="42" t="s">
        <v>49</v>
      </c>
      <c r="L445" s="56" t="s">
        <v>49</v>
      </c>
      <c r="M445" s="42" t="s">
        <v>49</v>
      </c>
      <c r="N445" s="57" t="s">
        <v>49</v>
      </c>
      <c r="O445" s="42" t="s">
        <v>49</v>
      </c>
      <c r="P445" s="57" t="s">
        <v>49</v>
      </c>
      <c r="Q445" s="42" t="s">
        <v>49</v>
      </c>
      <c r="R445" s="57" t="s">
        <v>49</v>
      </c>
      <c r="S445" s="42" t="s">
        <v>49</v>
      </c>
      <c r="T445" s="57" t="s">
        <v>49</v>
      </c>
      <c r="U445" s="42" t="s">
        <v>49</v>
      </c>
      <c r="V445" s="57" t="s">
        <v>49</v>
      </c>
      <c r="W445" s="42" t="s">
        <v>49</v>
      </c>
      <c r="X445" s="57" t="s">
        <v>49</v>
      </c>
      <c r="Y445" s="42" t="s">
        <v>49</v>
      </c>
      <c r="Z445" s="57" t="s">
        <v>49</v>
      </c>
      <c r="AA445" s="42" t="s">
        <v>49</v>
      </c>
      <c r="AB445" s="57" t="s">
        <v>49</v>
      </c>
      <c r="AC445" s="42" t="s">
        <v>49</v>
      </c>
      <c r="AD445" s="57" t="s">
        <v>49</v>
      </c>
      <c r="AE445" s="42" t="s">
        <v>49</v>
      </c>
      <c r="AF445" s="57" t="s">
        <v>49</v>
      </c>
      <c r="AG445" s="42" t="s">
        <v>49</v>
      </c>
      <c r="AH445" s="57" t="s">
        <v>49</v>
      </c>
      <c r="AI445" s="42" t="s">
        <v>49</v>
      </c>
      <c r="AJ445" s="57" t="s">
        <v>49</v>
      </c>
      <c r="AK445" s="42" t="s">
        <v>49</v>
      </c>
      <c r="AL445" s="57" t="s">
        <v>49</v>
      </c>
      <c r="AM445" s="42" t="s">
        <v>49</v>
      </c>
      <c r="AN445" s="57" t="s">
        <v>49</v>
      </c>
      <c r="AO445" s="42" t="s">
        <v>49</v>
      </c>
      <c r="AP445" s="57" t="s">
        <v>49</v>
      </c>
      <c r="AQ445" s="42" t="s">
        <v>49</v>
      </c>
      <c r="AR445" s="57" t="s">
        <v>49</v>
      </c>
      <c r="AS445" s="42" t="s">
        <v>49</v>
      </c>
      <c r="AT445" s="57" t="s">
        <v>49</v>
      </c>
      <c r="AU445" s="42" t="s">
        <v>49</v>
      </c>
      <c r="AV445" s="57" t="s">
        <v>49</v>
      </c>
      <c r="AW445" s="42" t="s">
        <v>49</v>
      </c>
      <c r="AX445" s="57" t="s">
        <v>49</v>
      </c>
      <c r="AY445" s="42" t="s">
        <v>49</v>
      </c>
      <c r="AZ445" s="57" t="s">
        <v>49</v>
      </c>
      <c r="BA445" s="42" t="s">
        <v>49</v>
      </c>
      <c r="BB445" s="57" t="s">
        <v>49</v>
      </c>
      <c r="BC445" s="42" t="s">
        <v>49</v>
      </c>
      <c r="BD445" s="57" t="s">
        <v>49</v>
      </c>
      <c r="BE445" s="42" t="s">
        <v>49</v>
      </c>
      <c r="BF445" s="57" t="s">
        <v>49</v>
      </c>
      <c r="BG445" s="42" t="s">
        <v>49</v>
      </c>
      <c r="BH445" s="57" t="s">
        <v>49</v>
      </c>
      <c r="BI445" s="58"/>
    </row>
    <row r="446" spans="2:61" ht="33" customHeight="1" x14ac:dyDescent="0.2">
      <c r="B446" s="53" t="s">
        <v>917</v>
      </c>
      <c r="C446" s="54" t="s">
        <v>918</v>
      </c>
      <c r="D446" s="55" t="s">
        <v>48</v>
      </c>
      <c r="E446" s="42" t="s">
        <v>57</v>
      </c>
      <c r="F446" s="56" t="s">
        <v>60</v>
      </c>
      <c r="G446" s="42" t="s">
        <v>49</v>
      </c>
      <c r="H446" s="56" t="s">
        <v>49</v>
      </c>
      <c r="I446" s="42" t="s">
        <v>49</v>
      </c>
      <c r="J446" s="56" t="s">
        <v>49</v>
      </c>
      <c r="K446" s="42" t="s">
        <v>49</v>
      </c>
      <c r="L446" s="56" t="s">
        <v>49</v>
      </c>
      <c r="M446" s="42" t="s">
        <v>49</v>
      </c>
      <c r="N446" s="57" t="s">
        <v>49</v>
      </c>
      <c r="O446" s="42" t="s">
        <v>49</v>
      </c>
      <c r="P446" s="57" t="s">
        <v>49</v>
      </c>
      <c r="Q446" s="42" t="s">
        <v>49</v>
      </c>
      <c r="R446" s="57" t="s">
        <v>49</v>
      </c>
      <c r="S446" s="42" t="s">
        <v>68</v>
      </c>
      <c r="T446" s="57" t="s">
        <v>60</v>
      </c>
      <c r="U446" s="42" t="s">
        <v>49</v>
      </c>
      <c r="V446" s="57" t="s">
        <v>49</v>
      </c>
      <c r="W446" s="42" t="s">
        <v>49</v>
      </c>
      <c r="X446" s="57" t="s">
        <v>49</v>
      </c>
      <c r="Y446" s="42" t="s">
        <v>55</v>
      </c>
      <c r="Z446" s="57" t="s">
        <v>60</v>
      </c>
      <c r="AA446" s="42" t="s">
        <v>49</v>
      </c>
      <c r="AB446" s="57" t="s">
        <v>49</v>
      </c>
      <c r="AC446" s="42" t="s">
        <v>49</v>
      </c>
      <c r="AD446" s="57" t="s">
        <v>49</v>
      </c>
      <c r="AE446" s="42" t="s">
        <v>49</v>
      </c>
      <c r="AF446" s="57" t="s">
        <v>49</v>
      </c>
      <c r="AG446" s="42" t="s">
        <v>49</v>
      </c>
      <c r="AH446" s="57" t="s">
        <v>49</v>
      </c>
      <c r="AI446" s="42" t="s">
        <v>49</v>
      </c>
      <c r="AJ446" s="57" t="s">
        <v>49</v>
      </c>
      <c r="AK446" s="42" t="s">
        <v>49</v>
      </c>
      <c r="AL446" s="57" t="s">
        <v>49</v>
      </c>
      <c r="AM446" s="42" t="s">
        <v>49</v>
      </c>
      <c r="AN446" s="57" t="s">
        <v>49</v>
      </c>
      <c r="AO446" s="42" t="s">
        <v>49</v>
      </c>
      <c r="AP446" s="57" t="s">
        <v>49</v>
      </c>
      <c r="AQ446" s="42" t="s">
        <v>50</v>
      </c>
      <c r="AR446" s="57" t="s">
        <v>60</v>
      </c>
      <c r="AS446" s="42" t="s">
        <v>49</v>
      </c>
      <c r="AT446" s="57" t="s">
        <v>49</v>
      </c>
      <c r="AU446" s="42" t="s">
        <v>49</v>
      </c>
      <c r="AV446" s="57" t="s">
        <v>49</v>
      </c>
      <c r="AW446" s="42" t="s">
        <v>49</v>
      </c>
      <c r="AX446" s="57" t="s">
        <v>49</v>
      </c>
      <c r="AY446" s="42" t="s">
        <v>49</v>
      </c>
      <c r="AZ446" s="57" t="s">
        <v>49</v>
      </c>
      <c r="BA446" s="42" t="s">
        <v>49</v>
      </c>
      <c r="BB446" s="57" t="s">
        <v>49</v>
      </c>
      <c r="BC446" s="42" t="s">
        <v>65</v>
      </c>
      <c r="BD446" s="57" t="s">
        <v>60</v>
      </c>
      <c r="BE446" s="42" t="s">
        <v>49</v>
      </c>
      <c r="BF446" s="57" t="s">
        <v>49</v>
      </c>
      <c r="BG446" s="42" t="s">
        <v>49</v>
      </c>
      <c r="BH446" s="57" t="s">
        <v>49</v>
      </c>
      <c r="BI446" s="58"/>
    </row>
    <row r="447" spans="2:61" ht="33" customHeight="1" x14ac:dyDescent="0.2">
      <c r="B447" s="53" t="s">
        <v>919</v>
      </c>
      <c r="C447" s="54" t="s">
        <v>920</v>
      </c>
      <c r="D447" s="55" t="s">
        <v>48</v>
      </c>
      <c r="E447" s="42" t="s">
        <v>50</v>
      </c>
      <c r="F447" s="56" t="s">
        <v>60</v>
      </c>
      <c r="G447" s="42" t="s">
        <v>55</v>
      </c>
      <c r="H447" s="56" t="s">
        <v>60</v>
      </c>
      <c r="I447" s="42" t="s">
        <v>49</v>
      </c>
      <c r="J447" s="56" t="s">
        <v>49</v>
      </c>
      <c r="K447" s="42" t="s">
        <v>49</v>
      </c>
      <c r="L447" s="56" t="s">
        <v>49</v>
      </c>
      <c r="M447" s="42" t="s">
        <v>65</v>
      </c>
      <c r="N447" s="57" t="s">
        <v>60</v>
      </c>
      <c r="O447" s="42" t="s">
        <v>49</v>
      </c>
      <c r="P447" s="57" t="s">
        <v>49</v>
      </c>
      <c r="Q447" s="42" t="s">
        <v>49</v>
      </c>
      <c r="R447" s="57" t="s">
        <v>49</v>
      </c>
      <c r="S447" s="42" t="s">
        <v>49</v>
      </c>
      <c r="T447" s="57" t="s">
        <v>49</v>
      </c>
      <c r="U447" s="42" t="s">
        <v>49</v>
      </c>
      <c r="V447" s="57" t="s">
        <v>49</v>
      </c>
      <c r="W447" s="42" t="s">
        <v>49</v>
      </c>
      <c r="X447" s="57" t="s">
        <v>49</v>
      </c>
      <c r="Y447" s="42" t="s">
        <v>49</v>
      </c>
      <c r="Z447" s="57" t="s">
        <v>49</v>
      </c>
      <c r="AA447" s="42" t="s">
        <v>49</v>
      </c>
      <c r="AB447" s="57" t="s">
        <v>49</v>
      </c>
      <c r="AC447" s="42" t="s">
        <v>49</v>
      </c>
      <c r="AD447" s="57" t="s">
        <v>49</v>
      </c>
      <c r="AE447" s="42" t="s">
        <v>49</v>
      </c>
      <c r="AF447" s="57" t="s">
        <v>49</v>
      </c>
      <c r="AG447" s="42" t="s">
        <v>49</v>
      </c>
      <c r="AH447" s="57" t="s">
        <v>49</v>
      </c>
      <c r="AI447" s="42" t="s">
        <v>49</v>
      </c>
      <c r="AJ447" s="57" t="s">
        <v>49</v>
      </c>
      <c r="AK447" s="42" t="s">
        <v>49</v>
      </c>
      <c r="AL447" s="57" t="s">
        <v>49</v>
      </c>
      <c r="AM447" s="42" t="s">
        <v>49</v>
      </c>
      <c r="AN447" s="57" t="s">
        <v>49</v>
      </c>
      <c r="AO447" s="42" t="s">
        <v>49</v>
      </c>
      <c r="AP447" s="57" t="s">
        <v>49</v>
      </c>
      <c r="AQ447" s="42" t="s">
        <v>49</v>
      </c>
      <c r="AR447" s="57" t="s">
        <v>49</v>
      </c>
      <c r="AS447" s="42" t="s">
        <v>49</v>
      </c>
      <c r="AT447" s="57" t="s">
        <v>49</v>
      </c>
      <c r="AU447" s="42" t="s">
        <v>49</v>
      </c>
      <c r="AV447" s="57" t="s">
        <v>49</v>
      </c>
      <c r="AW447" s="42" t="s">
        <v>49</v>
      </c>
      <c r="AX447" s="57" t="s">
        <v>49</v>
      </c>
      <c r="AY447" s="42" t="s">
        <v>49</v>
      </c>
      <c r="AZ447" s="57" t="s">
        <v>49</v>
      </c>
      <c r="BA447" s="42" t="s">
        <v>49</v>
      </c>
      <c r="BB447" s="57" t="s">
        <v>49</v>
      </c>
      <c r="BC447" s="42" t="s">
        <v>57</v>
      </c>
      <c r="BD447" s="57" t="s">
        <v>60</v>
      </c>
      <c r="BE447" s="42" t="s">
        <v>49</v>
      </c>
      <c r="BF447" s="57" t="s">
        <v>49</v>
      </c>
      <c r="BG447" s="42" t="s">
        <v>49</v>
      </c>
      <c r="BH447" s="57" t="s">
        <v>49</v>
      </c>
      <c r="BI447" s="58"/>
    </row>
    <row r="448" spans="2:61" ht="33" customHeight="1" x14ac:dyDescent="0.2">
      <c r="B448" s="53" t="s">
        <v>921</v>
      </c>
      <c r="C448" s="54" t="s">
        <v>922</v>
      </c>
      <c r="D448" s="55" t="s">
        <v>48</v>
      </c>
      <c r="E448" s="42" t="s">
        <v>49</v>
      </c>
      <c r="F448" s="56" t="s">
        <v>49</v>
      </c>
      <c r="G448" s="42" t="s">
        <v>49</v>
      </c>
      <c r="H448" s="56" t="s">
        <v>49</v>
      </c>
      <c r="I448" s="42" t="s">
        <v>49</v>
      </c>
      <c r="J448" s="56" t="s">
        <v>49</v>
      </c>
      <c r="K448" s="42" t="s">
        <v>49</v>
      </c>
      <c r="L448" s="56" t="s">
        <v>49</v>
      </c>
      <c r="M448" s="42" t="s">
        <v>49</v>
      </c>
      <c r="N448" s="57" t="s">
        <v>49</v>
      </c>
      <c r="O448" s="42" t="s">
        <v>49</v>
      </c>
      <c r="P448" s="57" t="s">
        <v>49</v>
      </c>
      <c r="Q448" s="42" t="s">
        <v>49</v>
      </c>
      <c r="R448" s="57" t="s">
        <v>49</v>
      </c>
      <c r="S448" s="42" t="s">
        <v>50</v>
      </c>
      <c r="T448" s="57" t="s">
        <v>60</v>
      </c>
      <c r="U448" s="42" t="s">
        <v>49</v>
      </c>
      <c r="V448" s="57" t="s">
        <v>49</v>
      </c>
      <c r="W448" s="42" t="s">
        <v>49</v>
      </c>
      <c r="X448" s="57" t="s">
        <v>49</v>
      </c>
      <c r="Y448" s="42" t="s">
        <v>49</v>
      </c>
      <c r="Z448" s="57" t="s">
        <v>49</v>
      </c>
      <c r="AA448" s="42" t="s">
        <v>49</v>
      </c>
      <c r="AB448" s="57" t="s">
        <v>49</v>
      </c>
      <c r="AC448" s="42" t="s">
        <v>49</v>
      </c>
      <c r="AD448" s="57" t="s">
        <v>49</v>
      </c>
      <c r="AE448" s="42" t="s">
        <v>49</v>
      </c>
      <c r="AF448" s="57" t="s">
        <v>49</v>
      </c>
      <c r="AG448" s="42" t="s">
        <v>49</v>
      </c>
      <c r="AH448" s="57" t="s">
        <v>49</v>
      </c>
      <c r="AI448" s="42" t="s">
        <v>49</v>
      </c>
      <c r="AJ448" s="57" t="s">
        <v>49</v>
      </c>
      <c r="AK448" s="42" t="s">
        <v>49</v>
      </c>
      <c r="AL448" s="57" t="s">
        <v>49</v>
      </c>
      <c r="AM448" s="42" t="s">
        <v>49</v>
      </c>
      <c r="AN448" s="57" t="s">
        <v>49</v>
      </c>
      <c r="AO448" s="42" t="s">
        <v>49</v>
      </c>
      <c r="AP448" s="57" t="s">
        <v>49</v>
      </c>
      <c r="AQ448" s="42" t="s">
        <v>49</v>
      </c>
      <c r="AR448" s="57" t="s">
        <v>49</v>
      </c>
      <c r="AS448" s="42" t="s">
        <v>49</v>
      </c>
      <c r="AT448" s="57" t="s">
        <v>49</v>
      </c>
      <c r="AU448" s="42" t="s">
        <v>55</v>
      </c>
      <c r="AV448" s="57" t="s">
        <v>60</v>
      </c>
      <c r="AW448" s="42" t="s">
        <v>49</v>
      </c>
      <c r="AX448" s="57" t="s">
        <v>49</v>
      </c>
      <c r="AY448" s="42" t="s">
        <v>49</v>
      </c>
      <c r="AZ448" s="57" t="s">
        <v>49</v>
      </c>
      <c r="BA448" s="42" t="s">
        <v>49</v>
      </c>
      <c r="BB448" s="57" t="s">
        <v>49</v>
      </c>
      <c r="BC448" s="42" t="s">
        <v>49</v>
      </c>
      <c r="BD448" s="57" t="s">
        <v>49</v>
      </c>
      <c r="BE448" s="42" t="s">
        <v>49</v>
      </c>
      <c r="BF448" s="57" t="s">
        <v>49</v>
      </c>
      <c r="BG448" s="42" t="s">
        <v>49</v>
      </c>
      <c r="BH448" s="57" t="s">
        <v>49</v>
      </c>
      <c r="BI448" s="58"/>
    </row>
    <row r="449" spans="2:61" ht="33" customHeight="1" x14ac:dyDescent="0.2">
      <c r="B449" s="53" t="s">
        <v>923</v>
      </c>
      <c r="C449" s="54" t="s">
        <v>924</v>
      </c>
      <c r="D449" s="55" t="s">
        <v>48</v>
      </c>
      <c r="E449" s="42" t="s">
        <v>49</v>
      </c>
      <c r="F449" s="56" t="s">
        <v>49</v>
      </c>
      <c r="G449" s="42" t="s">
        <v>49</v>
      </c>
      <c r="H449" s="56" t="s">
        <v>49</v>
      </c>
      <c r="I449" s="42" t="s">
        <v>49</v>
      </c>
      <c r="J449" s="56" t="s">
        <v>49</v>
      </c>
      <c r="K449" s="42" t="s">
        <v>49</v>
      </c>
      <c r="L449" s="56" t="s">
        <v>49</v>
      </c>
      <c r="M449" s="42" t="s">
        <v>49</v>
      </c>
      <c r="N449" s="57" t="s">
        <v>49</v>
      </c>
      <c r="O449" s="42" t="s">
        <v>49</v>
      </c>
      <c r="P449" s="57" t="s">
        <v>49</v>
      </c>
      <c r="Q449" s="42" t="s">
        <v>49</v>
      </c>
      <c r="R449" s="57" t="s">
        <v>49</v>
      </c>
      <c r="S449" s="42" t="s">
        <v>57</v>
      </c>
      <c r="T449" s="57" t="s">
        <v>60</v>
      </c>
      <c r="U449" s="42" t="s">
        <v>55</v>
      </c>
      <c r="V449" s="57" t="s">
        <v>60</v>
      </c>
      <c r="W449" s="42" t="s">
        <v>49</v>
      </c>
      <c r="X449" s="57" t="s">
        <v>49</v>
      </c>
      <c r="Y449" s="42" t="s">
        <v>49</v>
      </c>
      <c r="Z449" s="57" t="s">
        <v>49</v>
      </c>
      <c r="AA449" s="42" t="s">
        <v>49</v>
      </c>
      <c r="AB449" s="57" t="s">
        <v>49</v>
      </c>
      <c r="AC449" s="42" t="s">
        <v>49</v>
      </c>
      <c r="AD449" s="57" t="s">
        <v>49</v>
      </c>
      <c r="AE449" s="42" t="s">
        <v>49</v>
      </c>
      <c r="AF449" s="57" t="s">
        <v>49</v>
      </c>
      <c r="AG449" s="42" t="s">
        <v>49</v>
      </c>
      <c r="AH449" s="57" t="s">
        <v>49</v>
      </c>
      <c r="AI449" s="42" t="s">
        <v>49</v>
      </c>
      <c r="AJ449" s="57" t="s">
        <v>49</v>
      </c>
      <c r="AK449" s="42" t="s">
        <v>49</v>
      </c>
      <c r="AL449" s="57" t="s">
        <v>49</v>
      </c>
      <c r="AM449" s="42" t="s">
        <v>49</v>
      </c>
      <c r="AN449" s="57" t="s">
        <v>49</v>
      </c>
      <c r="AO449" s="42" t="s">
        <v>49</v>
      </c>
      <c r="AP449" s="57" t="s">
        <v>49</v>
      </c>
      <c r="AQ449" s="42" t="s">
        <v>50</v>
      </c>
      <c r="AR449" s="57" t="s">
        <v>60</v>
      </c>
      <c r="AS449" s="42" t="s">
        <v>49</v>
      </c>
      <c r="AT449" s="57" t="s">
        <v>49</v>
      </c>
      <c r="AU449" s="42" t="s">
        <v>49</v>
      </c>
      <c r="AV449" s="57" t="s">
        <v>49</v>
      </c>
      <c r="AW449" s="42" t="s">
        <v>49</v>
      </c>
      <c r="AX449" s="57" t="s">
        <v>49</v>
      </c>
      <c r="AY449" s="42" t="s">
        <v>49</v>
      </c>
      <c r="AZ449" s="57" t="s">
        <v>49</v>
      </c>
      <c r="BA449" s="42" t="s">
        <v>49</v>
      </c>
      <c r="BB449" s="57" t="s">
        <v>49</v>
      </c>
      <c r="BC449" s="42" t="s">
        <v>49</v>
      </c>
      <c r="BD449" s="57" t="s">
        <v>49</v>
      </c>
      <c r="BE449" s="42" t="s">
        <v>49</v>
      </c>
      <c r="BF449" s="57" t="s">
        <v>49</v>
      </c>
      <c r="BG449" s="42" t="s">
        <v>49</v>
      </c>
      <c r="BH449" s="57" t="s">
        <v>49</v>
      </c>
      <c r="BI449" s="58"/>
    </row>
    <row r="450" spans="2:61" ht="33" customHeight="1" x14ac:dyDescent="0.2">
      <c r="B450" s="53" t="s">
        <v>925</v>
      </c>
      <c r="C450" s="54" t="s">
        <v>926</v>
      </c>
      <c r="D450" s="55" t="s">
        <v>54</v>
      </c>
      <c r="E450" s="42" t="s">
        <v>49</v>
      </c>
      <c r="F450" s="56" t="s">
        <v>49</v>
      </c>
      <c r="G450" s="42" t="s">
        <v>49</v>
      </c>
      <c r="H450" s="56" t="s">
        <v>49</v>
      </c>
      <c r="I450" s="42" t="s">
        <v>49</v>
      </c>
      <c r="J450" s="56" t="s">
        <v>49</v>
      </c>
      <c r="K450" s="42" t="s">
        <v>49</v>
      </c>
      <c r="L450" s="56" t="s">
        <v>49</v>
      </c>
      <c r="M450" s="42" t="s">
        <v>49</v>
      </c>
      <c r="N450" s="57" t="s">
        <v>49</v>
      </c>
      <c r="O450" s="42" t="s">
        <v>49</v>
      </c>
      <c r="P450" s="57" t="s">
        <v>49</v>
      </c>
      <c r="Q450" s="42" t="s">
        <v>49</v>
      </c>
      <c r="R450" s="57" t="s">
        <v>49</v>
      </c>
      <c r="S450" s="42" t="s">
        <v>49</v>
      </c>
      <c r="T450" s="57" t="s">
        <v>49</v>
      </c>
      <c r="U450" s="42" t="s">
        <v>49</v>
      </c>
      <c r="V450" s="57" t="s">
        <v>49</v>
      </c>
      <c r="W450" s="42" t="s">
        <v>49</v>
      </c>
      <c r="X450" s="57" t="s">
        <v>49</v>
      </c>
      <c r="Y450" s="42" t="s">
        <v>49</v>
      </c>
      <c r="Z450" s="57" t="s">
        <v>49</v>
      </c>
      <c r="AA450" s="42" t="s">
        <v>49</v>
      </c>
      <c r="AB450" s="57" t="s">
        <v>49</v>
      </c>
      <c r="AC450" s="42" t="s">
        <v>49</v>
      </c>
      <c r="AD450" s="57" t="s">
        <v>49</v>
      </c>
      <c r="AE450" s="42" t="s">
        <v>49</v>
      </c>
      <c r="AF450" s="57" t="s">
        <v>49</v>
      </c>
      <c r="AG450" s="42" t="s">
        <v>49</v>
      </c>
      <c r="AH450" s="57" t="s">
        <v>49</v>
      </c>
      <c r="AI450" s="42" t="s">
        <v>49</v>
      </c>
      <c r="AJ450" s="57" t="s">
        <v>49</v>
      </c>
      <c r="AK450" s="42" t="s">
        <v>49</v>
      </c>
      <c r="AL450" s="57" t="s">
        <v>49</v>
      </c>
      <c r="AM450" s="42" t="s">
        <v>49</v>
      </c>
      <c r="AN450" s="57" t="s">
        <v>49</v>
      </c>
      <c r="AO450" s="42" t="s">
        <v>49</v>
      </c>
      <c r="AP450" s="57" t="s">
        <v>49</v>
      </c>
      <c r="AQ450" s="42" t="s">
        <v>50</v>
      </c>
      <c r="AR450" s="57" t="s">
        <v>60</v>
      </c>
      <c r="AS450" s="42" t="s">
        <v>49</v>
      </c>
      <c r="AT450" s="57" t="s">
        <v>49</v>
      </c>
      <c r="AU450" s="42" t="s">
        <v>49</v>
      </c>
      <c r="AV450" s="57" t="s">
        <v>49</v>
      </c>
      <c r="AW450" s="42" t="s">
        <v>49</v>
      </c>
      <c r="AX450" s="57" t="s">
        <v>49</v>
      </c>
      <c r="AY450" s="42" t="s">
        <v>49</v>
      </c>
      <c r="AZ450" s="57" t="s">
        <v>49</v>
      </c>
      <c r="BA450" s="42" t="s">
        <v>49</v>
      </c>
      <c r="BB450" s="57" t="s">
        <v>49</v>
      </c>
      <c r="BC450" s="42" t="s">
        <v>49</v>
      </c>
      <c r="BD450" s="57" t="s">
        <v>49</v>
      </c>
      <c r="BE450" s="42" t="s">
        <v>49</v>
      </c>
      <c r="BF450" s="57" t="s">
        <v>49</v>
      </c>
      <c r="BG450" s="42" t="s">
        <v>49</v>
      </c>
      <c r="BH450" s="57" t="s">
        <v>49</v>
      </c>
      <c r="BI450" s="58"/>
    </row>
    <row r="451" spans="2:61" ht="33" customHeight="1" x14ac:dyDescent="0.2">
      <c r="B451" s="53" t="s">
        <v>927</v>
      </c>
      <c r="C451" s="54" t="s">
        <v>928</v>
      </c>
      <c r="D451" s="55" t="s">
        <v>54</v>
      </c>
      <c r="E451" s="42" t="s">
        <v>50</v>
      </c>
      <c r="F451" s="56" t="s">
        <v>51</v>
      </c>
      <c r="G451" s="42" t="s">
        <v>49</v>
      </c>
      <c r="H451" s="56" t="s">
        <v>49</v>
      </c>
      <c r="I451" s="42" t="s">
        <v>49</v>
      </c>
      <c r="J451" s="56" t="s">
        <v>49</v>
      </c>
      <c r="K451" s="42" t="s">
        <v>49</v>
      </c>
      <c r="L451" s="56" t="s">
        <v>49</v>
      </c>
      <c r="M451" s="42" t="s">
        <v>57</v>
      </c>
      <c r="N451" s="57" t="s">
        <v>60</v>
      </c>
      <c r="O451" s="42" t="s">
        <v>49</v>
      </c>
      <c r="P451" s="57" t="s">
        <v>49</v>
      </c>
      <c r="Q451" s="42" t="s">
        <v>49</v>
      </c>
      <c r="R451" s="57" t="s">
        <v>49</v>
      </c>
      <c r="S451" s="42" t="s">
        <v>49</v>
      </c>
      <c r="T451" s="57" t="s">
        <v>49</v>
      </c>
      <c r="U451" s="42" t="s">
        <v>49</v>
      </c>
      <c r="V451" s="57" t="s">
        <v>49</v>
      </c>
      <c r="W451" s="42" t="s">
        <v>49</v>
      </c>
      <c r="X451" s="57" t="s">
        <v>49</v>
      </c>
      <c r="Y451" s="42" t="s">
        <v>49</v>
      </c>
      <c r="Z451" s="57" t="s">
        <v>49</v>
      </c>
      <c r="AA451" s="42" t="s">
        <v>49</v>
      </c>
      <c r="AB451" s="57" t="s">
        <v>49</v>
      </c>
      <c r="AC451" s="42" t="s">
        <v>55</v>
      </c>
      <c r="AD451" s="57" t="s">
        <v>60</v>
      </c>
      <c r="AE451" s="42" t="s">
        <v>49</v>
      </c>
      <c r="AF451" s="57" t="s">
        <v>49</v>
      </c>
      <c r="AG451" s="42" t="s">
        <v>49</v>
      </c>
      <c r="AH451" s="57" t="s">
        <v>49</v>
      </c>
      <c r="AI451" s="42" t="s">
        <v>49</v>
      </c>
      <c r="AJ451" s="57" t="s">
        <v>49</v>
      </c>
      <c r="AK451" s="42" t="s">
        <v>49</v>
      </c>
      <c r="AL451" s="57" t="s">
        <v>49</v>
      </c>
      <c r="AM451" s="42" t="s">
        <v>49</v>
      </c>
      <c r="AN451" s="57" t="s">
        <v>49</v>
      </c>
      <c r="AO451" s="42" t="s">
        <v>49</v>
      </c>
      <c r="AP451" s="57" t="s">
        <v>49</v>
      </c>
      <c r="AQ451" s="42" t="s">
        <v>49</v>
      </c>
      <c r="AR451" s="57" t="s">
        <v>49</v>
      </c>
      <c r="AS451" s="42" t="s">
        <v>49</v>
      </c>
      <c r="AT451" s="57" t="s">
        <v>49</v>
      </c>
      <c r="AU451" s="42" t="s">
        <v>49</v>
      </c>
      <c r="AV451" s="57" t="s">
        <v>49</v>
      </c>
      <c r="AW451" s="42" t="s">
        <v>49</v>
      </c>
      <c r="AX451" s="57" t="s">
        <v>49</v>
      </c>
      <c r="AY451" s="42" t="s">
        <v>49</v>
      </c>
      <c r="AZ451" s="57" t="s">
        <v>49</v>
      </c>
      <c r="BA451" s="42" t="s">
        <v>49</v>
      </c>
      <c r="BB451" s="57" t="s">
        <v>49</v>
      </c>
      <c r="BC451" s="42" t="s">
        <v>49</v>
      </c>
      <c r="BD451" s="57" t="s">
        <v>49</v>
      </c>
      <c r="BE451" s="42" t="s">
        <v>49</v>
      </c>
      <c r="BF451" s="57" t="s">
        <v>49</v>
      </c>
      <c r="BG451" s="42" t="s">
        <v>49</v>
      </c>
      <c r="BH451" s="57" t="s">
        <v>49</v>
      </c>
      <c r="BI451" s="58"/>
    </row>
    <row r="452" spans="2:61" ht="33" customHeight="1" x14ac:dyDescent="0.2">
      <c r="B452" s="53" t="s">
        <v>929</v>
      </c>
      <c r="C452" s="54" t="s">
        <v>930</v>
      </c>
      <c r="D452" s="55" t="s">
        <v>48</v>
      </c>
      <c r="E452" s="42" t="s">
        <v>57</v>
      </c>
      <c r="F452" s="56" t="s">
        <v>51</v>
      </c>
      <c r="G452" s="42" t="s">
        <v>50</v>
      </c>
      <c r="H452" s="56" t="s">
        <v>60</v>
      </c>
      <c r="I452" s="42" t="s">
        <v>49</v>
      </c>
      <c r="J452" s="56" t="s">
        <v>49</v>
      </c>
      <c r="K452" s="42" t="s">
        <v>49</v>
      </c>
      <c r="L452" s="56" t="s">
        <v>49</v>
      </c>
      <c r="M452" s="42" t="s">
        <v>49</v>
      </c>
      <c r="N452" s="57" t="s">
        <v>49</v>
      </c>
      <c r="O452" s="42" t="s">
        <v>49</v>
      </c>
      <c r="P452" s="57" t="s">
        <v>49</v>
      </c>
      <c r="Q452" s="42" t="s">
        <v>49</v>
      </c>
      <c r="R452" s="57" t="s">
        <v>49</v>
      </c>
      <c r="S452" s="42" t="s">
        <v>49</v>
      </c>
      <c r="T452" s="57" t="s">
        <v>49</v>
      </c>
      <c r="U452" s="42" t="s">
        <v>49</v>
      </c>
      <c r="V452" s="57" t="s">
        <v>49</v>
      </c>
      <c r="W452" s="42" t="s">
        <v>49</v>
      </c>
      <c r="X452" s="57" t="s">
        <v>49</v>
      </c>
      <c r="Y452" s="42" t="s">
        <v>49</v>
      </c>
      <c r="Z452" s="57" t="s">
        <v>49</v>
      </c>
      <c r="AA452" s="42" t="s">
        <v>49</v>
      </c>
      <c r="AB452" s="57" t="s">
        <v>49</v>
      </c>
      <c r="AC452" s="42" t="s">
        <v>49</v>
      </c>
      <c r="AD452" s="57" t="s">
        <v>49</v>
      </c>
      <c r="AE452" s="42" t="s">
        <v>49</v>
      </c>
      <c r="AF452" s="57" t="s">
        <v>49</v>
      </c>
      <c r="AG452" s="42" t="s">
        <v>49</v>
      </c>
      <c r="AH452" s="57" t="s">
        <v>49</v>
      </c>
      <c r="AI452" s="42" t="s">
        <v>49</v>
      </c>
      <c r="AJ452" s="57" t="s">
        <v>49</v>
      </c>
      <c r="AK452" s="42" t="s">
        <v>68</v>
      </c>
      <c r="AL452" s="57" t="s">
        <v>51</v>
      </c>
      <c r="AM452" s="42" t="s">
        <v>65</v>
      </c>
      <c r="AN452" s="57" t="s">
        <v>51</v>
      </c>
      <c r="AO452" s="42" t="s">
        <v>49</v>
      </c>
      <c r="AP452" s="57" t="s">
        <v>49</v>
      </c>
      <c r="AQ452" s="42" t="s">
        <v>49</v>
      </c>
      <c r="AR452" s="57" t="s">
        <v>49</v>
      </c>
      <c r="AS452" s="42" t="s">
        <v>49</v>
      </c>
      <c r="AT452" s="57" t="s">
        <v>49</v>
      </c>
      <c r="AU452" s="42" t="s">
        <v>49</v>
      </c>
      <c r="AV452" s="57" t="s">
        <v>49</v>
      </c>
      <c r="AW452" s="42" t="s">
        <v>49</v>
      </c>
      <c r="AX452" s="57" t="s">
        <v>49</v>
      </c>
      <c r="AY452" s="42" t="s">
        <v>49</v>
      </c>
      <c r="AZ452" s="57" t="s">
        <v>49</v>
      </c>
      <c r="BA452" s="42" t="s">
        <v>49</v>
      </c>
      <c r="BB452" s="57" t="s">
        <v>49</v>
      </c>
      <c r="BC452" s="42" t="s">
        <v>49</v>
      </c>
      <c r="BD452" s="57" t="s">
        <v>49</v>
      </c>
      <c r="BE452" s="42" t="s">
        <v>49</v>
      </c>
      <c r="BF452" s="57" t="s">
        <v>49</v>
      </c>
      <c r="BG452" s="42" t="s">
        <v>49</v>
      </c>
      <c r="BH452" s="57" t="s">
        <v>49</v>
      </c>
      <c r="BI452" s="58"/>
    </row>
    <row r="453" spans="2:61" ht="33" customHeight="1" x14ac:dyDescent="0.2">
      <c r="B453" s="53" t="s">
        <v>931</v>
      </c>
      <c r="C453" s="54" t="s">
        <v>932</v>
      </c>
      <c r="D453" s="55" t="s">
        <v>48</v>
      </c>
      <c r="E453" s="42" t="s">
        <v>50</v>
      </c>
      <c r="F453" s="56" t="s">
        <v>51</v>
      </c>
      <c r="G453" s="42" t="s">
        <v>49</v>
      </c>
      <c r="H453" s="56" t="s">
        <v>49</v>
      </c>
      <c r="I453" s="42" t="s">
        <v>49</v>
      </c>
      <c r="J453" s="56" t="s">
        <v>49</v>
      </c>
      <c r="K453" s="42" t="s">
        <v>49</v>
      </c>
      <c r="L453" s="56" t="s">
        <v>49</v>
      </c>
      <c r="M453" s="42" t="s">
        <v>55</v>
      </c>
      <c r="N453" s="57" t="s">
        <v>56</v>
      </c>
      <c r="O453" s="42" t="s">
        <v>49</v>
      </c>
      <c r="P453" s="57" t="s">
        <v>49</v>
      </c>
      <c r="Q453" s="42" t="s">
        <v>49</v>
      </c>
      <c r="R453" s="57" t="s">
        <v>49</v>
      </c>
      <c r="S453" s="42" t="s">
        <v>49</v>
      </c>
      <c r="T453" s="57" t="s">
        <v>49</v>
      </c>
      <c r="U453" s="42" t="s">
        <v>49</v>
      </c>
      <c r="V453" s="57" t="s">
        <v>49</v>
      </c>
      <c r="W453" s="42" t="s">
        <v>49</v>
      </c>
      <c r="X453" s="57" t="s">
        <v>49</v>
      </c>
      <c r="Y453" s="42" t="s">
        <v>49</v>
      </c>
      <c r="Z453" s="57" t="s">
        <v>49</v>
      </c>
      <c r="AA453" s="42" t="s">
        <v>49</v>
      </c>
      <c r="AB453" s="57" t="s">
        <v>49</v>
      </c>
      <c r="AC453" s="42" t="s">
        <v>49</v>
      </c>
      <c r="AD453" s="57" t="s">
        <v>49</v>
      </c>
      <c r="AE453" s="42" t="s">
        <v>49</v>
      </c>
      <c r="AF453" s="57" t="s">
        <v>49</v>
      </c>
      <c r="AG453" s="42" t="s">
        <v>49</v>
      </c>
      <c r="AH453" s="57" t="s">
        <v>49</v>
      </c>
      <c r="AI453" s="42" t="s">
        <v>49</v>
      </c>
      <c r="AJ453" s="57" t="s">
        <v>49</v>
      </c>
      <c r="AK453" s="42" t="s">
        <v>49</v>
      </c>
      <c r="AL453" s="57" t="s">
        <v>49</v>
      </c>
      <c r="AM453" s="42" t="s">
        <v>49</v>
      </c>
      <c r="AN453" s="57" t="s">
        <v>49</v>
      </c>
      <c r="AO453" s="42" t="s">
        <v>49</v>
      </c>
      <c r="AP453" s="57" t="s">
        <v>49</v>
      </c>
      <c r="AQ453" s="42" t="s">
        <v>49</v>
      </c>
      <c r="AR453" s="57" t="s">
        <v>49</v>
      </c>
      <c r="AS453" s="42" t="s">
        <v>49</v>
      </c>
      <c r="AT453" s="57" t="s">
        <v>49</v>
      </c>
      <c r="AU453" s="42" t="s">
        <v>49</v>
      </c>
      <c r="AV453" s="57" t="s">
        <v>49</v>
      </c>
      <c r="AW453" s="42" t="s">
        <v>49</v>
      </c>
      <c r="AX453" s="57" t="s">
        <v>49</v>
      </c>
      <c r="AY453" s="42" t="s">
        <v>49</v>
      </c>
      <c r="AZ453" s="57" t="s">
        <v>49</v>
      </c>
      <c r="BA453" s="42" t="s">
        <v>49</v>
      </c>
      <c r="BB453" s="57" t="s">
        <v>49</v>
      </c>
      <c r="BC453" s="42" t="s">
        <v>57</v>
      </c>
      <c r="BD453" s="57" t="s">
        <v>56</v>
      </c>
      <c r="BE453" s="42" t="s">
        <v>49</v>
      </c>
      <c r="BF453" s="57" t="s">
        <v>49</v>
      </c>
      <c r="BG453" s="42" t="s">
        <v>49</v>
      </c>
      <c r="BH453" s="57" t="s">
        <v>49</v>
      </c>
      <c r="BI453" s="58"/>
    </row>
    <row r="454" spans="2:61" ht="33" customHeight="1" x14ac:dyDescent="0.2">
      <c r="B454" s="53" t="s">
        <v>933</v>
      </c>
      <c r="C454" s="54" t="s">
        <v>934</v>
      </c>
      <c r="D454" s="55" t="s">
        <v>48</v>
      </c>
      <c r="E454" s="42" t="s">
        <v>55</v>
      </c>
      <c r="F454" s="56" t="s">
        <v>51</v>
      </c>
      <c r="G454" s="42" t="s">
        <v>49</v>
      </c>
      <c r="H454" s="56" t="s">
        <v>49</v>
      </c>
      <c r="I454" s="42" t="s">
        <v>49</v>
      </c>
      <c r="J454" s="56" t="s">
        <v>49</v>
      </c>
      <c r="K454" s="42" t="s">
        <v>49</v>
      </c>
      <c r="L454" s="56" t="s">
        <v>49</v>
      </c>
      <c r="M454" s="42" t="s">
        <v>49</v>
      </c>
      <c r="N454" s="57" t="s">
        <v>49</v>
      </c>
      <c r="O454" s="42" t="s">
        <v>49</v>
      </c>
      <c r="P454" s="57" t="s">
        <v>49</v>
      </c>
      <c r="Q454" s="42" t="s">
        <v>49</v>
      </c>
      <c r="R454" s="57" t="s">
        <v>49</v>
      </c>
      <c r="S454" s="42" t="s">
        <v>49</v>
      </c>
      <c r="T454" s="57" t="s">
        <v>49</v>
      </c>
      <c r="U454" s="42" t="s">
        <v>49</v>
      </c>
      <c r="V454" s="57" t="s">
        <v>49</v>
      </c>
      <c r="W454" s="42" t="s">
        <v>49</v>
      </c>
      <c r="X454" s="57" t="s">
        <v>49</v>
      </c>
      <c r="Y454" s="42" t="s">
        <v>49</v>
      </c>
      <c r="Z454" s="57" t="s">
        <v>49</v>
      </c>
      <c r="AA454" s="42" t="s">
        <v>49</v>
      </c>
      <c r="AB454" s="57" t="s">
        <v>49</v>
      </c>
      <c r="AC454" s="42" t="s">
        <v>49</v>
      </c>
      <c r="AD454" s="57" t="s">
        <v>49</v>
      </c>
      <c r="AE454" s="42" t="s">
        <v>49</v>
      </c>
      <c r="AF454" s="57" t="s">
        <v>49</v>
      </c>
      <c r="AG454" s="42" t="s">
        <v>49</v>
      </c>
      <c r="AH454" s="57" t="s">
        <v>49</v>
      </c>
      <c r="AI454" s="42" t="s">
        <v>49</v>
      </c>
      <c r="AJ454" s="57" t="s">
        <v>49</v>
      </c>
      <c r="AK454" s="42" t="s">
        <v>49</v>
      </c>
      <c r="AL454" s="57" t="s">
        <v>49</v>
      </c>
      <c r="AM454" s="42" t="s">
        <v>49</v>
      </c>
      <c r="AN454" s="57" t="s">
        <v>49</v>
      </c>
      <c r="AO454" s="42" t="s">
        <v>49</v>
      </c>
      <c r="AP454" s="57" t="s">
        <v>49</v>
      </c>
      <c r="AQ454" s="42" t="s">
        <v>49</v>
      </c>
      <c r="AR454" s="57" t="s">
        <v>49</v>
      </c>
      <c r="AS454" s="42" t="s">
        <v>49</v>
      </c>
      <c r="AT454" s="57" t="s">
        <v>49</v>
      </c>
      <c r="AU454" s="42" t="s">
        <v>49</v>
      </c>
      <c r="AV454" s="57" t="s">
        <v>49</v>
      </c>
      <c r="AW454" s="42" t="s">
        <v>50</v>
      </c>
      <c r="AX454" s="57" t="s">
        <v>60</v>
      </c>
      <c r="AY454" s="42" t="s">
        <v>49</v>
      </c>
      <c r="AZ454" s="57" t="s">
        <v>49</v>
      </c>
      <c r="BA454" s="42" t="s">
        <v>49</v>
      </c>
      <c r="BB454" s="57" t="s">
        <v>49</v>
      </c>
      <c r="BC454" s="42" t="s">
        <v>49</v>
      </c>
      <c r="BD454" s="57" t="s">
        <v>49</v>
      </c>
      <c r="BE454" s="42" t="s">
        <v>49</v>
      </c>
      <c r="BF454" s="57" t="s">
        <v>49</v>
      </c>
      <c r="BG454" s="42" t="s">
        <v>49</v>
      </c>
      <c r="BH454" s="57" t="s">
        <v>49</v>
      </c>
      <c r="BI454" s="58"/>
    </row>
    <row r="455" spans="2:61" ht="33" customHeight="1" x14ac:dyDescent="0.2">
      <c r="B455" s="53" t="s">
        <v>935</v>
      </c>
      <c r="C455" s="54" t="s">
        <v>936</v>
      </c>
      <c r="D455" s="55" t="s">
        <v>48</v>
      </c>
      <c r="E455" s="42" t="s">
        <v>57</v>
      </c>
      <c r="F455" s="56" t="s">
        <v>56</v>
      </c>
      <c r="G455" s="42" t="s">
        <v>49</v>
      </c>
      <c r="H455" s="56" t="s">
        <v>49</v>
      </c>
      <c r="I455" s="42" t="s">
        <v>49</v>
      </c>
      <c r="J455" s="56" t="s">
        <v>49</v>
      </c>
      <c r="K455" s="42" t="s">
        <v>49</v>
      </c>
      <c r="L455" s="56" t="s">
        <v>49</v>
      </c>
      <c r="M455" s="42" t="s">
        <v>49</v>
      </c>
      <c r="N455" s="57" t="s">
        <v>49</v>
      </c>
      <c r="O455" s="42" t="s">
        <v>49</v>
      </c>
      <c r="P455" s="57" t="s">
        <v>49</v>
      </c>
      <c r="Q455" s="42" t="s">
        <v>49</v>
      </c>
      <c r="R455" s="57" t="s">
        <v>49</v>
      </c>
      <c r="S455" s="42" t="s">
        <v>49</v>
      </c>
      <c r="T455" s="57" t="s">
        <v>49</v>
      </c>
      <c r="U455" s="42" t="s">
        <v>50</v>
      </c>
      <c r="V455" s="57" t="s">
        <v>60</v>
      </c>
      <c r="W455" s="42" t="s">
        <v>49</v>
      </c>
      <c r="X455" s="57" t="s">
        <v>49</v>
      </c>
      <c r="Y455" s="42" t="s">
        <v>49</v>
      </c>
      <c r="Z455" s="57" t="s">
        <v>49</v>
      </c>
      <c r="AA455" s="42" t="s">
        <v>49</v>
      </c>
      <c r="AB455" s="57" t="s">
        <v>49</v>
      </c>
      <c r="AC455" s="42" t="s">
        <v>49</v>
      </c>
      <c r="AD455" s="57" t="s">
        <v>49</v>
      </c>
      <c r="AE455" s="42" t="s">
        <v>49</v>
      </c>
      <c r="AF455" s="57" t="s">
        <v>49</v>
      </c>
      <c r="AG455" s="42" t="s">
        <v>49</v>
      </c>
      <c r="AH455" s="57" t="s">
        <v>49</v>
      </c>
      <c r="AI455" s="42" t="s">
        <v>49</v>
      </c>
      <c r="AJ455" s="57" t="s">
        <v>49</v>
      </c>
      <c r="AK455" s="42" t="s">
        <v>49</v>
      </c>
      <c r="AL455" s="57" t="s">
        <v>49</v>
      </c>
      <c r="AM455" s="42" t="s">
        <v>49</v>
      </c>
      <c r="AN455" s="57" t="s">
        <v>49</v>
      </c>
      <c r="AO455" s="42" t="s">
        <v>49</v>
      </c>
      <c r="AP455" s="57" t="s">
        <v>49</v>
      </c>
      <c r="AQ455" s="42" t="s">
        <v>49</v>
      </c>
      <c r="AR455" s="57" t="s">
        <v>49</v>
      </c>
      <c r="AS455" s="42" t="s">
        <v>49</v>
      </c>
      <c r="AT455" s="57" t="s">
        <v>49</v>
      </c>
      <c r="AU455" s="42" t="s">
        <v>49</v>
      </c>
      <c r="AV455" s="57" t="s">
        <v>49</v>
      </c>
      <c r="AW455" s="42" t="s">
        <v>49</v>
      </c>
      <c r="AX455" s="57" t="s">
        <v>49</v>
      </c>
      <c r="AY455" s="42" t="s">
        <v>49</v>
      </c>
      <c r="AZ455" s="57" t="s">
        <v>49</v>
      </c>
      <c r="BA455" s="42" t="s">
        <v>49</v>
      </c>
      <c r="BB455" s="57" t="s">
        <v>49</v>
      </c>
      <c r="BC455" s="42" t="s">
        <v>55</v>
      </c>
      <c r="BD455" s="57" t="s">
        <v>60</v>
      </c>
      <c r="BE455" s="42" t="s">
        <v>49</v>
      </c>
      <c r="BF455" s="57" t="s">
        <v>49</v>
      </c>
      <c r="BG455" s="42" t="s">
        <v>49</v>
      </c>
      <c r="BH455" s="57" t="s">
        <v>49</v>
      </c>
      <c r="BI455" s="58"/>
    </row>
    <row r="456" spans="2:61" ht="33" customHeight="1" x14ac:dyDescent="0.2">
      <c r="B456" s="53" t="s">
        <v>937</v>
      </c>
      <c r="C456" s="54" t="s">
        <v>938</v>
      </c>
      <c r="D456" s="55" t="s">
        <v>48</v>
      </c>
      <c r="E456" s="42" t="s">
        <v>55</v>
      </c>
      <c r="F456" s="56" t="s">
        <v>56</v>
      </c>
      <c r="G456" s="42" t="s">
        <v>50</v>
      </c>
      <c r="H456" s="56" t="s">
        <v>51</v>
      </c>
      <c r="I456" s="42" t="s">
        <v>49</v>
      </c>
      <c r="J456" s="56" t="s">
        <v>49</v>
      </c>
      <c r="K456" s="42" t="s">
        <v>49</v>
      </c>
      <c r="L456" s="56" t="s">
        <v>49</v>
      </c>
      <c r="M456" s="42" t="s">
        <v>49</v>
      </c>
      <c r="N456" s="57" t="s">
        <v>49</v>
      </c>
      <c r="O456" s="42" t="s">
        <v>49</v>
      </c>
      <c r="P456" s="57" t="s">
        <v>49</v>
      </c>
      <c r="Q456" s="42" t="s">
        <v>49</v>
      </c>
      <c r="R456" s="57" t="s">
        <v>49</v>
      </c>
      <c r="S456" s="42" t="s">
        <v>49</v>
      </c>
      <c r="T456" s="57" t="s">
        <v>49</v>
      </c>
      <c r="U456" s="42" t="s">
        <v>49</v>
      </c>
      <c r="V456" s="57" t="s">
        <v>49</v>
      </c>
      <c r="W456" s="42" t="s">
        <v>49</v>
      </c>
      <c r="X456" s="57" t="s">
        <v>49</v>
      </c>
      <c r="Y456" s="42" t="s">
        <v>49</v>
      </c>
      <c r="Z456" s="57" t="s">
        <v>49</v>
      </c>
      <c r="AA456" s="42" t="s">
        <v>49</v>
      </c>
      <c r="AB456" s="57" t="s">
        <v>49</v>
      </c>
      <c r="AC456" s="42" t="s">
        <v>49</v>
      </c>
      <c r="AD456" s="57" t="s">
        <v>49</v>
      </c>
      <c r="AE456" s="42" t="s">
        <v>49</v>
      </c>
      <c r="AF456" s="57" t="s">
        <v>49</v>
      </c>
      <c r="AG456" s="42" t="s">
        <v>49</v>
      </c>
      <c r="AH456" s="57" t="s">
        <v>49</v>
      </c>
      <c r="AI456" s="42" t="s">
        <v>49</v>
      </c>
      <c r="AJ456" s="57" t="s">
        <v>49</v>
      </c>
      <c r="AK456" s="42" t="s">
        <v>68</v>
      </c>
      <c r="AL456" s="57" t="s">
        <v>56</v>
      </c>
      <c r="AM456" s="42" t="s">
        <v>57</v>
      </c>
      <c r="AN456" s="57" t="s">
        <v>51</v>
      </c>
      <c r="AO456" s="42" t="s">
        <v>49</v>
      </c>
      <c r="AP456" s="57" t="s">
        <v>49</v>
      </c>
      <c r="AQ456" s="42" t="s">
        <v>49</v>
      </c>
      <c r="AR456" s="57" t="s">
        <v>49</v>
      </c>
      <c r="AS456" s="42" t="s">
        <v>49</v>
      </c>
      <c r="AT456" s="57" t="s">
        <v>49</v>
      </c>
      <c r="AU456" s="42" t="s">
        <v>49</v>
      </c>
      <c r="AV456" s="57" t="s">
        <v>49</v>
      </c>
      <c r="AW456" s="42" t="s">
        <v>49</v>
      </c>
      <c r="AX456" s="57" t="s">
        <v>49</v>
      </c>
      <c r="AY456" s="42" t="s">
        <v>49</v>
      </c>
      <c r="AZ456" s="57" t="s">
        <v>49</v>
      </c>
      <c r="BA456" s="42" t="s">
        <v>49</v>
      </c>
      <c r="BB456" s="57" t="s">
        <v>49</v>
      </c>
      <c r="BC456" s="42" t="s">
        <v>49</v>
      </c>
      <c r="BD456" s="57" t="s">
        <v>49</v>
      </c>
      <c r="BE456" s="42" t="s">
        <v>49</v>
      </c>
      <c r="BF456" s="57" t="s">
        <v>49</v>
      </c>
      <c r="BG456" s="42" t="s">
        <v>49</v>
      </c>
      <c r="BH456" s="57" t="s">
        <v>49</v>
      </c>
      <c r="BI456" s="58"/>
    </row>
    <row r="457" spans="2:61" ht="33" customHeight="1" x14ac:dyDescent="0.2">
      <c r="B457" s="53" t="s">
        <v>939</v>
      </c>
      <c r="C457" s="54" t="s">
        <v>940</v>
      </c>
      <c r="D457" s="55" t="s">
        <v>48</v>
      </c>
      <c r="E457" s="42" t="s">
        <v>50</v>
      </c>
      <c r="F457" s="56" t="s">
        <v>56</v>
      </c>
      <c r="G457" s="42" t="s">
        <v>55</v>
      </c>
      <c r="H457" s="56" t="s">
        <v>56</v>
      </c>
      <c r="I457" s="42" t="s">
        <v>49</v>
      </c>
      <c r="J457" s="56" t="s">
        <v>49</v>
      </c>
      <c r="K457" s="42" t="s">
        <v>49</v>
      </c>
      <c r="L457" s="56" t="s">
        <v>49</v>
      </c>
      <c r="M457" s="42" t="s">
        <v>49</v>
      </c>
      <c r="N457" s="57" t="s">
        <v>49</v>
      </c>
      <c r="O457" s="42" t="s">
        <v>49</v>
      </c>
      <c r="P457" s="57" t="s">
        <v>49</v>
      </c>
      <c r="Q457" s="42" t="s">
        <v>49</v>
      </c>
      <c r="R457" s="57" t="s">
        <v>49</v>
      </c>
      <c r="S457" s="42" t="s">
        <v>49</v>
      </c>
      <c r="T457" s="57" t="s">
        <v>49</v>
      </c>
      <c r="U457" s="42" t="s">
        <v>49</v>
      </c>
      <c r="V457" s="57" t="s">
        <v>49</v>
      </c>
      <c r="W457" s="42" t="s">
        <v>49</v>
      </c>
      <c r="X457" s="57" t="s">
        <v>49</v>
      </c>
      <c r="Y457" s="42" t="s">
        <v>49</v>
      </c>
      <c r="Z457" s="57" t="s">
        <v>49</v>
      </c>
      <c r="AA457" s="42" t="s">
        <v>49</v>
      </c>
      <c r="AB457" s="57" t="s">
        <v>49</v>
      </c>
      <c r="AC457" s="42" t="s">
        <v>49</v>
      </c>
      <c r="AD457" s="57" t="s">
        <v>49</v>
      </c>
      <c r="AE457" s="42" t="s">
        <v>49</v>
      </c>
      <c r="AF457" s="57" t="s">
        <v>49</v>
      </c>
      <c r="AG457" s="42" t="s">
        <v>49</v>
      </c>
      <c r="AH457" s="57" t="s">
        <v>49</v>
      </c>
      <c r="AI457" s="42" t="s">
        <v>49</v>
      </c>
      <c r="AJ457" s="57" t="s">
        <v>49</v>
      </c>
      <c r="AK457" s="42" t="s">
        <v>49</v>
      </c>
      <c r="AL457" s="57" t="s">
        <v>49</v>
      </c>
      <c r="AM457" s="42" t="s">
        <v>49</v>
      </c>
      <c r="AN457" s="57" t="s">
        <v>49</v>
      </c>
      <c r="AO457" s="42" t="s">
        <v>49</v>
      </c>
      <c r="AP457" s="57" t="s">
        <v>49</v>
      </c>
      <c r="AQ457" s="42" t="s">
        <v>49</v>
      </c>
      <c r="AR457" s="57" t="s">
        <v>49</v>
      </c>
      <c r="AS457" s="42" t="s">
        <v>49</v>
      </c>
      <c r="AT457" s="57" t="s">
        <v>49</v>
      </c>
      <c r="AU457" s="42" t="s">
        <v>49</v>
      </c>
      <c r="AV457" s="57" t="s">
        <v>49</v>
      </c>
      <c r="AW457" s="42" t="s">
        <v>49</v>
      </c>
      <c r="AX457" s="57" t="s">
        <v>49</v>
      </c>
      <c r="AY457" s="42" t="s">
        <v>49</v>
      </c>
      <c r="AZ457" s="57" t="s">
        <v>49</v>
      </c>
      <c r="BA457" s="42" t="s">
        <v>49</v>
      </c>
      <c r="BB457" s="57" t="s">
        <v>49</v>
      </c>
      <c r="BC457" s="42" t="s">
        <v>49</v>
      </c>
      <c r="BD457" s="57" t="s">
        <v>49</v>
      </c>
      <c r="BE457" s="42" t="s">
        <v>49</v>
      </c>
      <c r="BF457" s="57" t="s">
        <v>49</v>
      </c>
      <c r="BG457" s="42" t="s">
        <v>49</v>
      </c>
      <c r="BH457" s="57" t="s">
        <v>49</v>
      </c>
      <c r="BI457" s="58"/>
    </row>
    <row r="458" spans="2:61" ht="33" customHeight="1" x14ac:dyDescent="0.2">
      <c r="B458" s="53" t="s">
        <v>941</v>
      </c>
      <c r="C458" s="54" t="s">
        <v>942</v>
      </c>
      <c r="D458" s="55" t="s">
        <v>48</v>
      </c>
      <c r="E458" s="42" t="s">
        <v>49</v>
      </c>
      <c r="F458" s="56" t="s">
        <v>49</v>
      </c>
      <c r="G458" s="42" t="s">
        <v>49</v>
      </c>
      <c r="H458" s="56" t="s">
        <v>49</v>
      </c>
      <c r="I458" s="42" t="s">
        <v>49</v>
      </c>
      <c r="J458" s="56" t="s">
        <v>49</v>
      </c>
      <c r="K458" s="42" t="s">
        <v>49</v>
      </c>
      <c r="L458" s="56" t="s">
        <v>49</v>
      </c>
      <c r="M458" s="42" t="s">
        <v>49</v>
      </c>
      <c r="N458" s="57" t="s">
        <v>49</v>
      </c>
      <c r="O458" s="42" t="s">
        <v>49</v>
      </c>
      <c r="P458" s="57" t="s">
        <v>49</v>
      </c>
      <c r="Q458" s="42" t="s">
        <v>49</v>
      </c>
      <c r="R458" s="57" t="s">
        <v>49</v>
      </c>
      <c r="S458" s="42" t="s">
        <v>50</v>
      </c>
      <c r="T458" s="57" t="s">
        <v>60</v>
      </c>
      <c r="U458" s="42" t="s">
        <v>49</v>
      </c>
      <c r="V458" s="57" t="s">
        <v>49</v>
      </c>
      <c r="W458" s="42" t="s">
        <v>49</v>
      </c>
      <c r="X458" s="57" t="s">
        <v>49</v>
      </c>
      <c r="Y458" s="42" t="s">
        <v>49</v>
      </c>
      <c r="Z458" s="57" t="s">
        <v>49</v>
      </c>
      <c r="AA458" s="42" t="s">
        <v>49</v>
      </c>
      <c r="AB458" s="57" t="s">
        <v>49</v>
      </c>
      <c r="AC458" s="42" t="s">
        <v>49</v>
      </c>
      <c r="AD458" s="57" t="s">
        <v>49</v>
      </c>
      <c r="AE458" s="42" t="s">
        <v>49</v>
      </c>
      <c r="AF458" s="57" t="s">
        <v>49</v>
      </c>
      <c r="AG458" s="42" t="s">
        <v>49</v>
      </c>
      <c r="AH458" s="57" t="s">
        <v>49</v>
      </c>
      <c r="AI458" s="42" t="s">
        <v>49</v>
      </c>
      <c r="AJ458" s="57" t="s">
        <v>49</v>
      </c>
      <c r="AK458" s="42" t="s">
        <v>49</v>
      </c>
      <c r="AL458" s="57" t="s">
        <v>49</v>
      </c>
      <c r="AM458" s="42" t="s">
        <v>49</v>
      </c>
      <c r="AN458" s="57" t="s">
        <v>49</v>
      </c>
      <c r="AO458" s="42" t="s">
        <v>49</v>
      </c>
      <c r="AP458" s="57" t="s">
        <v>49</v>
      </c>
      <c r="AQ458" s="42" t="s">
        <v>49</v>
      </c>
      <c r="AR458" s="57" t="s">
        <v>49</v>
      </c>
      <c r="AS458" s="42" t="s">
        <v>49</v>
      </c>
      <c r="AT458" s="57" t="s">
        <v>49</v>
      </c>
      <c r="AU458" s="42" t="s">
        <v>49</v>
      </c>
      <c r="AV458" s="57" t="s">
        <v>49</v>
      </c>
      <c r="AW458" s="42" t="s">
        <v>49</v>
      </c>
      <c r="AX458" s="57" t="s">
        <v>49</v>
      </c>
      <c r="AY458" s="42" t="s">
        <v>49</v>
      </c>
      <c r="AZ458" s="57" t="s">
        <v>49</v>
      </c>
      <c r="BA458" s="42" t="s">
        <v>49</v>
      </c>
      <c r="BB458" s="57" t="s">
        <v>49</v>
      </c>
      <c r="BC458" s="42" t="s">
        <v>49</v>
      </c>
      <c r="BD458" s="57" t="s">
        <v>49</v>
      </c>
      <c r="BE458" s="42" t="s">
        <v>49</v>
      </c>
      <c r="BF458" s="57" t="s">
        <v>49</v>
      </c>
      <c r="BG458" s="42" t="s">
        <v>49</v>
      </c>
      <c r="BH458" s="57" t="s">
        <v>49</v>
      </c>
      <c r="BI458" s="58"/>
    </row>
    <row r="459" spans="2:61" ht="33" customHeight="1" x14ac:dyDescent="0.2">
      <c r="B459" s="53" t="s">
        <v>943</v>
      </c>
      <c r="C459" s="54" t="s">
        <v>944</v>
      </c>
      <c r="D459" s="55" t="s">
        <v>48</v>
      </c>
      <c r="E459" s="42" t="s">
        <v>49</v>
      </c>
      <c r="F459" s="56" t="s">
        <v>49</v>
      </c>
      <c r="G459" s="42" t="s">
        <v>49</v>
      </c>
      <c r="H459" s="56" t="s">
        <v>49</v>
      </c>
      <c r="I459" s="42" t="s">
        <v>49</v>
      </c>
      <c r="J459" s="56" t="s">
        <v>49</v>
      </c>
      <c r="K459" s="42" t="s">
        <v>49</v>
      </c>
      <c r="L459" s="56" t="s">
        <v>49</v>
      </c>
      <c r="M459" s="42" t="s">
        <v>49</v>
      </c>
      <c r="N459" s="57" t="s">
        <v>49</v>
      </c>
      <c r="O459" s="42" t="s">
        <v>49</v>
      </c>
      <c r="P459" s="57" t="s">
        <v>49</v>
      </c>
      <c r="Q459" s="42" t="s">
        <v>49</v>
      </c>
      <c r="R459" s="57" t="s">
        <v>49</v>
      </c>
      <c r="S459" s="42" t="s">
        <v>49</v>
      </c>
      <c r="T459" s="57" t="s">
        <v>49</v>
      </c>
      <c r="U459" s="42" t="s">
        <v>50</v>
      </c>
      <c r="V459" s="57" t="s">
        <v>60</v>
      </c>
      <c r="W459" s="42" t="s">
        <v>49</v>
      </c>
      <c r="X459" s="57" t="s">
        <v>49</v>
      </c>
      <c r="Y459" s="42" t="s">
        <v>49</v>
      </c>
      <c r="Z459" s="57" t="s">
        <v>49</v>
      </c>
      <c r="AA459" s="42" t="s">
        <v>49</v>
      </c>
      <c r="AB459" s="57" t="s">
        <v>49</v>
      </c>
      <c r="AC459" s="42" t="s">
        <v>49</v>
      </c>
      <c r="AD459" s="57" t="s">
        <v>49</v>
      </c>
      <c r="AE459" s="42" t="s">
        <v>49</v>
      </c>
      <c r="AF459" s="57" t="s">
        <v>49</v>
      </c>
      <c r="AG459" s="42" t="s">
        <v>49</v>
      </c>
      <c r="AH459" s="57" t="s">
        <v>49</v>
      </c>
      <c r="AI459" s="42" t="s">
        <v>49</v>
      </c>
      <c r="AJ459" s="57" t="s">
        <v>49</v>
      </c>
      <c r="AK459" s="42" t="s">
        <v>49</v>
      </c>
      <c r="AL459" s="57" t="s">
        <v>49</v>
      </c>
      <c r="AM459" s="42" t="s">
        <v>49</v>
      </c>
      <c r="AN459" s="57" t="s">
        <v>49</v>
      </c>
      <c r="AO459" s="42" t="s">
        <v>49</v>
      </c>
      <c r="AP459" s="57" t="s">
        <v>49</v>
      </c>
      <c r="AQ459" s="42" t="s">
        <v>49</v>
      </c>
      <c r="AR459" s="57" t="s">
        <v>49</v>
      </c>
      <c r="AS459" s="42" t="s">
        <v>49</v>
      </c>
      <c r="AT459" s="57" t="s">
        <v>49</v>
      </c>
      <c r="AU459" s="42" t="s">
        <v>49</v>
      </c>
      <c r="AV459" s="57" t="s">
        <v>49</v>
      </c>
      <c r="AW459" s="42" t="s">
        <v>49</v>
      </c>
      <c r="AX459" s="57" t="s">
        <v>49</v>
      </c>
      <c r="AY459" s="42" t="s">
        <v>49</v>
      </c>
      <c r="AZ459" s="57" t="s">
        <v>49</v>
      </c>
      <c r="BA459" s="42" t="s">
        <v>49</v>
      </c>
      <c r="BB459" s="57" t="s">
        <v>49</v>
      </c>
      <c r="BC459" s="42" t="s">
        <v>49</v>
      </c>
      <c r="BD459" s="57" t="s">
        <v>49</v>
      </c>
      <c r="BE459" s="42" t="s">
        <v>49</v>
      </c>
      <c r="BF459" s="57" t="s">
        <v>49</v>
      </c>
      <c r="BG459" s="42" t="s">
        <v>49</v>
      </c>
      <c r="BH459" s="57" t="s">
        <v>49</v>
      </c>
      <c r="BI459" s="58"/>
    </row>
    <row r="460" spans="2:61" ht="33" customHeight="1" x14ac:dyDescent="0.2">
      <c r="B460" s="53" t="s">
        <v>945</v>
      </c>
      <c r="C460" s="54" t="s">
        <v>946</v>
      </c>
      <c r="D460" s="55" t="s">
        <v>48</v>
      </c>
      <c r="E460" s="42" t="s">
        <v>50</v>
      </c>
      <c r="F460" s="56" t="s">
        <v>56</v>
      </c>
      <c r="G460" s="42" t="s">
        <v>57</v>
      </c>
      <c r="H460" s="56" t="s">
        <v>56</v>
      </c>
      <c r="I460" s="42" t="s">
        <v>49</v>
      </c>
      <c r="J460" s="56" t="s">
        <v>49</v>
      </c>
      <c r="K460" s="42" t="s">
        <v>49</v>
      </c>
      <c r="L460" s="56" t="s">
        <v>49</v>
      </c>
      <c r="M460" s="42" t="s">
        <v>49</v>
      </c>
      <c r="N460" s="57" t="s">
        <v>49</v>
      </c>
      <c r="O460" s="42" t="s">
        <v>49</v>
      </c>
      <c r="P460" s="57" t="s">
        <v>49</v>
      </c>
      <c r="Q460" s="42" t="s">
        <v>49</v>
      </c>
      <c r="R460" s="57" t="s">
        <v>49</v>
      </c>
      <c r="S460" s="42" t="s">
        <v>49</v>
      </c>
      <c r="T460" s="57" t="s">
        <v>49</v>
      </c>
      <c r="U460" s="42" t="s">
        <v>49</v>
      </c>
      <c r="V460" s="57" t="s">
        <v>49</v>
      </c>
      <c r="W460" s="42" t="s">
        <v>49</v>
      </c>
      <c r="X460" s="57" t="s">
        <v>49</v>
      </c>
      <c r="Y460" s="42" t="s">
        <v>49</v>
      </c>
      <c r="Z460" s="57" t="s">
        <v>49</v>
      </c>
      <c r="AA460" s="42" t="s">
        <v>49</v>
      </c>
      <c r="AB460" s="57" t="s">
        <v>49</v>
      </c>
      <c r="AC460" s="42" t="s">
        <v>49</v>
      </c>
      <c r="AD460" s="57" t="s">
        <v>49</v>
      </c>
      <c r="AE460" s="42" t="s">
        <v>49</v>
      </c>
      <c r="AF460" s="57" t="s">
        <v>49</v>
      </c>
      <c r="AG460" s="42" t="s">
        <v>49</v>
      </c>
      <c r="AH460" s="57" t="s">
        <v>49</v>
      </c>
      <c r="AI460" s="42" t="s">
        <v>49</v>
      </c>
      <c r="AJ460" s="57" t="s">
        <v>49</v>
      </c>
      <c r="AK460" s="42" t="s">
        <v>55</v>
      </c>
      <c r="AL460" s="57" t="s">
        <v>56</v>
      </c>
      <c r="AM460" s="42" t="s">
        <v>49</v>
      </c>
      <c r="AN460" s="57" t="s">
        <v>49</v>
      </c>
      <c r="AO460" s="42" t="s">
        <v>49</v>
      </c>
      <c r="AP460" s="57" t="s">
        <v>49</v>
      </c>
      <c r="AQ460" s="42" t="s">
        <v>49</v>
      </c>
      <c r="AR460" s="57" t="s">
        <v>49</v>
      </c>
      <c r="AS460" s="42" t="s">
        <v>49</v>
      </c>
      <c r="AT460" s="57" t="s">
        <v>49</v>
      </c>
      <c r="AU460" s="42" t="s">
        <v>49</v>
      </c>
      <c r="AV460" s="57" t="s">
        <v>49</v>
      </c>
      <c r="AW460" s="42" t="s">
        <v>49</v>
      </c>
      <c r="AX460" s="57" t="s">
        <v>49</v>
      </c>
      <c r="AY460" s="42" t="s">
        <v>49</v>
      </c>
      <c r="AZ460" s="57" t="s">
        <v>49</v>
      </c>
      <c r="BA460" s="42" t="s">
        <v>49</v>
      </c>
      <c r="BB460" s="57" t="s">
        <v>49</v>
      </c>
      <c r="BC460" s="42" t="s">
        <v>49</v>
      </c>
      <c r="BD460" s="57" t="s">
        <v>49</v>
      </c>
      <c r="BE460" s="42" t="s">
        <v>49</v>
      </c>
      <c r="BF460" s="57" t="s">
        <v>49</v>
      </c>
      <c r="BG460" s="42" t="s">
        <v>49</v>
      </c>
      <c r="BH460" s="57" t="s">
        <v>49</v>
      </c>
      <c r="BI460" s="58"/>
    </row>
    <row r="461" spans="2:61" ht="33" customHeight="1" x14ac:dyDescent="0.2">
      <c r="B461" s="53" t="s">
        <v>947</v>
      </c>
      <c r="C461" s="54" t="s">
        <v>948</v>
      </c>
      <c r="D461" s="55" t="s">
        <v>48</v>
      </c>
      <c r="E461" s="42" t="s">
        <v>49</v>
      </c>
      <c r="F461" s="56" t="s">
        <v>49</v>
      </c>
      <c r="G461" s="42" t="s">
        <v>50</v>
      </c>
      <c r="H461" s="56" t="s">
        <v>51</v>
      </c>
      <c r="I461" s="42" t="s">
        <v>49</v>
      </c>
      <c r="J461" s="56" t="s">
        <v>49</v>
      </c>
      <c r="K461" s="42" t="s">
        <v>49</v>
      </c>
      <c r="L461" s="56" t="s">
        <v>49</v>
      </c>
      <c r="M461" s="42" t="s">
        <v>49</v>
      </c>
      <c r="N461" s="57" t="s">
        <v>49</v>
      </c>
      <c r="O461" s="42" t="s">
        <v>49</v>
      </c>
      <c r="P461" s="57" t="s">
        <v>49</v>
      </c>
      <c r="Q461" s="42" t="s">
        <v>49</v>
      </c>
      <c r="R461" s="57" t="s">
        <v>49</v>
      </c>
      <c r="S461" s="42" t="s">
        <v>49</v>
      </c>
      <c r="T461" s="57" t="s">
        <v>49</v>
      </c>
      <c r="U461" s="42" t="s">
        <v>49</v>
      </c>
      <c r="V461" s="57" t="s">
        <v>49</v>
      </c>
      <c r="W461" s="42" t="s">
        <v>49</v>
      </c>
      <c r="X461" s="57" t="s">
        <v>49</v>
      </c>
      <c r="Y461" s="42" t="s">
        <v>49</v>
      </c>
      <c r="Z461" s="57" t="s">
        <v>49</v>
      </c>
      <c r="AA461" s="42" t="s">
        <v>49</v>
      </c>
      <c r="AB461" s="57" t="s">
        <v>49</v>
      </c>
      <c r="AC461" s="42" t="s">
        <v>49</v>
      </c>
      <c r="AD461" s="57" t="s">
        <v>49</v>
      </c>
      <c r="AE461" s="42" t="s">
        <v>49</v>
      </c>
      <c r="AF461" s="57" t="s">
        <v>49</v>
      </c>
      <c r="AG461" s="42" t="s">
        <v>49</v>
      </c>
      <c r="AH461" s="57" t="s">
        <v>49</v>
      </c>
      <c r="AI461" s="42" t="s">
        <v>49</v>
      </c>
      <c r="AJ461" s="57" t="s">
        <v>49</v>
      </c>
      <c r="AK461" s="42" t="s">
        <v>49</v>
      </c>
      <c r="AL461" s="57" t="s">
        <v>49</v>
      </c>
      <c r="AM461" s="42" t="s">
        <v>49</v>
      </c>
      <c r="AN461" s="57" t="s">
        <v>49</v>
      </c>
      <c r="AO461" s="42" t="s">
        <v>49</v>
      </c>
      <c r="AP461" s="57" t="s">
        <v>49</v>
      </c>
      <c r="AQ461" s="42" t="s">
        <v>49</v>
      </c>
      <c r="AR461" s="57" t="s">
        <v>49</v>
      </c>
      <c r="AS461" s="42" t="s">
        <v>49</v>
      </c>
      <c r="AT461" s="57" t="s">
        <v>49</v>
      </c>
      <c r="AU461" s="42" t="s">
        <v>49</v>
      </c>
      <c r="AV461" s="57" t="s">
        <v>49</v>
      </c>
      <c r="AW461" s="42" t="s">
        <v>49</v>
      </c>
      <c r="AX461" s="57" t="s">
        <v>49</v>
      </c>
      <c r="AY461" s="42" t="s">
        <v>49</v>
      </c>
      <c r="AZ461" s="57" t="s">
        <v>49</v>
      </c>
      <c r="BA461" s="42" t="s">
        <v>49</v>
      </c>
      <c r="BB461" s="57" t="s">
        <v>49</v>
      </c>
      <c r="BC461" s="42" t="s">
        <v>57</v>
      </c>
      <c r="BD461" s="57" t="s">
        <v>51</v>
      </c>
      <c r="BE461" s="42" t="s">
        <v>49</v>
      </c>
      <c r="BF461" s="57" t="s">
        <v>49</v>
      </c>
      <c r="BG461" s="42" t="s">
        <v>49</v>
      </c>
      <c r="BH461" s="57" t="s">
        <v>49</v>
      </c>
      <c r="BI461" s="58"/>
    </row>
    <row r="462" spans="2:61" ht="33" customHeight="1" x14ac:dyDescent="0.2">
      <c r="B462" s="53" t="s">
        <v>949</v>
      </c>
      <c r="C462" s="54" t="s">
        <v>950</v>
      </c>
      <c r="D462" s="55" t="s">
        <v>48</v>
      </c>
      <c r="E462" s="42" t="s">
        <v>49</v>
      </c>
      <c r="F462" s="56" t="s">
        <v>49</v>
      </c>
      <c r="G462" s="42" t="s">
        <v>49</v>
      </c>
      <c r="H462" s="56" t="s">
        <v>49</v>
      </c>
      <c r="I462" s="42" t="s">
        <v>49</v>
      </c>
      <c r="J462" s="56" t="s">
        <v>49</v>
      </c>
      <c r="K462" s="42" t="s">
        <v>49</v>
      </c>
      <c r="L462" s="56" t="s">
        <v>49</v>
      </c>
      <c r="M462" s="42" t="s">
        <v>49</v>
      </c>
      <c r="N462" s="57" t="s">
        <v>49</v>
      </c>
      <c r="O462" s="42" t="s">
        <v>49</v>
      </c>
      <c r="P462" s="57" t="s">
        <v>49</v>
      </c>
      <c r="Q462" s="42" t="s">
        <v>49</v>
      </c>
      <c r="R462" s="57" t="s">
        <v>49</v>
      </c>
      <c r="S462" s="42" t="s">
        <v>50</v>
      </c>
      <c r="T462" s="57" t="s">
        <v>60</v>
      </c>
      <c r="U462" s="42" t="s">
        <v>49</v>
      </c>
      <c r="V462" s="57" t="s">
        <v>49</v>
      </c>
      <c r="W462" s="42" t="s">
        <v>49</v>
      </c>
      <c r="X462" s="57" t="s">
        <v>49</v>
      </c>
      <c r="Y462" s="42" t="s">
        <v>49</v>
      </c>
      <c r="Z462" s="57" t="s">
        <v>49</v>
      </c>
      <c r="AA462" s="42" t="s">
        <v>49</v>
      </c>
      <c r="AB462" s="57" t="s">
        <v>49</v>
      </c>
      <c r="AC462" s="42" t="s">
        <v>49</v>
      </c>
      <c r="AD462" s="57" t="s">
        <v>49</v>
      </c>
      <c r="AE462" s="42" t="s">
        <v>49</v>
      </c>
      <c r="AF462" s="57" t="s">
        <v>49</v>
      </c>
      <c r="AG462" s="42" t="s">
        <v>49</v>
      </c>
      <c r="AH462" s="57" t="s">
        <v>49</v>
      </c>
      <c r="AI462" s="42" t="s">
        <v>49</v>
      </c>
      <c r="AJ462" s="57" t="s">
        <v>49</v>
      </c>
      <c r="AK462" s="42" t="s">
        <v>49</v>
      </c>
      <c r="AL462" s="57" t="s">
        <v>49</v>
      </c>
      <c r="AM462" s="42" t="s">
        <v>49</v>
      </c>
      <c r="AN462" s="57" t="s">
        <v>49</v>
      </c>
      <c r="AO462" s="42" t="s">
        <v>49</v>
      </c>
      <c r="AP462" s="57" t="s">
        <v>49</v>
      </c>
      <c r="AQ462" s="42" t="s">
        <v>49</v>
      </c>
      <c r="AR462" s="57" t="s">
        <v>49</v>
      </c>
      <c r="AS462" s="42" t="s">
        <v>49</v>
      </c>
      <c r="AT462" s="57" t="s">
        <v>49</v>
      </c>
      <c r="AU462" s="42" t="s">
        <v>49</v>
      </c>
      <c r="AV462" s="57" t="s">
        <v>49</v>
      </c>
      <c r="AW462" s="42" t="s">
        <v>49</v>
      </c>
      <c r="AX462" s="57" t="s">
        <v>49</v>
      </c>
      <c r="AY462" s="42" t="s">
        <v>49</v>
      </c>
      <c r="AZ462" s="57" t="s">
        <v>49</v>
      </c>
      <c r="BA462" s="42" t="s">
        <v>49</v>
      </c>
      <c r="BB462" s="57" t="s">
        <v>49</v>
      </c>
      <c r="BC462" s="42" t="s">
        <v>49</v>
      </c>
      <c r="BD462" s="57" t="s">
        <v>49</v>
      </c>
      <c r="BE462" s="42" t="s">
        <v>49</v>
      </c>
      <c r="BF462" s="57" t="s">
        <v>49</v>
      </c>
      <c r="BG462" s="42" t="s">
        <v>49</v>
      </c>
      <c r="BH462" s="57" t="s">
        <v>49</v>
      </c>
      <c r="BI462" s="58"/>
    </row>
    <row r="463" spans="2:61" ht="33" customHeight="1" x14ac:dyDescent="0.2">
      <c r="B463" s="53" t="s">
        <v>951</v>
      </c>
      <c r="C463" s="54" t="s">
        <v>952</v>
      </c>
      <c r="D463" s="55" t="s">
        <v>54</v>
      </c>
      <c r="E463" s="42" t="s">
        <v>50</v>
      </c>
      <c r="F463" s="56" t="s">
        <v>51</v>
      </c>
      <c r="G463" s="42" t="s">
        <v>49</v>
      </c>
      <c r="H463" s="56" t="s">
        <v>49</v>
      </c>
      <c r="I463" s="42" t="s">
        <v>49</v>
      </c>
      <c r="J463" s="56" t="s">
        <v>49</v>
      </c>
      <c r="K463" s="42" t="s">
        <v>49</v>
      </c>
      <c r="L463" s="56" t="s">
        <v>49</v>
      </c>
      <c r="M463" s="42" t="s">
        <v>57</v>
      </c>
      <c r="N463" s="57" t="s">
        <v>51</v>
      </c>
      <c r="O463" s="42" t="s">
        <v>49</v>
      </c>
      <c r="P463" s="57" t="s">
        <v>49</v>
      </c>
      <c r="Q463" s="42" t="s">
        <v>49</v>
      </c>
      <c r="R463" s="57" t="s">
        <v>49</v>
      </c>
      <c r="S463" s="42" t="s">
        <v>49</v>
      </c>
      <c r="T463" s="57" t="s">
        <v>49</v>
      </c>
      <c r="U463" s="42" t="s">
        <v>49</v>
      </c>
      <c r="V463" s="57" t="s">
        <v>49</v>
      </c>
      <c r="W463" s="42" t="s">
        <v>49</v>
      </c>
      <c r="X463" s="57" t="s">
        <v>49</v>
      </c>
      <c r="Y463" s="42" t="s">
        <v>49</v>
      </c>
      <c r="Z463" s="57" t="s">
        <v>49</v>
      </c>
      <c r="AA463" s="42" t="s">
        <v>49</v>
      </c>
      <c r="AB463" s="57" t="s">
        <v>49</v>
      </c>
      <c r="AC463" s="42" t="s">
        <v>55</v>
      </c>
      <c r="AD463" s="57" t="s">
        <v>51</v>
      </c>
      <c r="AE463" s="42" t="s">
        <v>49</v>
      </c>
      <c r="AF463" s="57" t="s">
        <v>49</v>
      </c>
      <c r="AG463" s="42" t="s">
        <v>49</v>
      </c>
      <c r="AH463" s="57" t="s">
        <v>49</v>
      </c>
      <c r="AI463" s="42" t="s">
        <v>49</v>
      </c>
      <c r="AJ463" s="57" t="s">
        <v>49</v>
      </c>
      <c r="AK463" s="42" t="s">
        <v>49</v>
      </c>
      <c r="AL463" s="57" t="s">
        <v>49</v>
      </c>
      <c r="AM463" s="42" t="s">
        <v>49</v>
      </c>
      <c r="AN463" s="57" t="s">
        <v>49</v>
      </c>
      <c r="AO463" s="42" t="s">
        <v>49</v>
      </c>
      <c r="AP463" s="57" t="s">
        <v>49</v>
      </c>
      <c r="AQ463" s="42" t="s">
        <v>49</v>
      </c>
      <c r="AR463" s="57" t="s">
        <v>49</v>
      </c>
      <c r="AS463" s="42" t="s">
        <v>49</v>
      </c>
      <c r="AT463" s="57" t="s">
        <v>49</v>
      </c>
      <c r="AU463" s="42" t="s">
        <v>49</v>
      </c>
      <c r="AV463" s="57" t="s">
        <v>49</v>
      </c>
      <c r="AW463" s="42" t="s">
        <v>49</v>
      </c>
      <c r="AX463" s="57" t="s">
        <v>49</v>
      </c>
      <c r="AY463" s="42" t="s">
        <v>49</v>
      </c>
      <c r="AZ463" s="57" t="s">
        <v>49</v>
      </c>
      <c r="BA463" s="42" t="s">
        <v>49</v>
      </c>
      <c r="BB463" s="57" t="s">
        <v>49</v>
      </c>
      <c r="BC463" s="42" t="s">
        <v>49</v>
      </c>
      <c r="BD463" s="57" t="s">
        <v>49</v>
      </c>
      <c r="BE463" s="42" t="s">
        <v>49</v>
      </c>
      <c r="BF463" s="57" t="s">
        <v>49</v>
      </c>
      <c r="BG463" s="42" t="s">
        <v>49</v>
      </c>
      <c r="BH463" s="57" t="s">
        <v>49</v>
      </c>
      <c r="BI463" s="58"/>
    </row>
    <row r="464" spans="2:61" ht="33" customHeight="1" x14ac:dyDescent="0.2">
      <c r="B464" s="53" t="s">
        <v>953</v>
      </c>
      <c r="C464" s="54" t="s">
        <v>954</v>
      </c>
      <c r="D464" s="55" t="s">
        <v>48</v>
      </c>
      <c r="E464" s="42" t="s">
        <v>55</v>
      </c>
      <c r="F464" s="56" t="s">
        <v>51</v>
      </c>
      <c r="G464" s="42" t="s">
        <v>49</v>
      </c>
      <c r="H464" s="56" t="s">
        <v>49</v>
      </c>
      <c r="I464" s="42" t="s">
        <v>49</v>
      </c>
      <c r="J464" s="56" t="s">
        <v>49</v>
      </c>
      <c r="K464" s="42" t="s">
        <v>49</v>
      </c>
      <c r="L464" s="56" t="s">
        <v>49</v>
      </c>
      <c r="M464" s="42" t="s">
        <v>57</v>
      </c>
      <c r="N464" s="57" t="s">
        <v>51</v>
      </c>
      <c r="O464" s="42" t="s">
        <v>49</v>
      </c>
      <c r="P464" s="57" t="s">
        <v>49</v>
      </c>
      <c r="Q464" s="42" t="s">
        <v>49</v>
      </c>
      <c r="R464" s="57" t="s">
        <v>49</v>
      </c>
      <c r="S464" s="42" t="s">
        <v>49</v>
      </c>
      <c r="T464" s="57" t="s">
        <v>49</v>
      </c>
      <c r="U464" s="42" t="s">
        <v>49</v>
      </c>
      <c r="V464" s="57" t="s">
        <v>49</v>
      </c>
      <c r="W464" s="42" t="s">
        <v>49</v>
      </c>
      <c r="X464" s="57" t="s">
        <v>49</v>
      </c>
      <c r="Y464" s="42" t="s">
        <v>49</v>
      </c>
      <c r="Z464" s="57" t="s">
        <v>49</v>
      </c>
      <c r="AA464" s="42" t="s">
        <v>49</v>
      </c>
      <c r="AB464" s="57" t="s">
        <v>49</v>
      </c>
      <c r="AC464" s="42" t="s">
        <v>50</v>
      </c>
      <c r="AD464" s="57" t="s">
        <v>60</v>
      </c>
      <c r="AE464" s="42" t="s">
        <v>49</v>
      </c>
      <c r="AF464" s="57" t="s">
        <v>49</v>
      </c>
      <c r="AG464" s="42" t="s">
        <v>49</v>
      </c>
      <c r="AH464" s="57" t="s">
        <v>49</v>
      </c>
      <c r="AI464" s="42" t="s">
        <v>49</v>
      </c>
      <c r="AJ464" s="57" t="s">
        <v>49</v>
      </c>
      <c r="AK464" s="42" t="s">
        <v>49</v>
      </c>
      <c r="AL464" s="57" t="s">
        <v>49</v>
      </c>
      <c r="AM464" s="42" t="s">
        <v>49</v>
      </c>
      <c r="AN464" s="57" t="s">
        <v>49</v>
      </c>
      <c r="AO464" s="42" t="s">
        <v>49</v>
      </c>
      <c r="AP464" s="57" t="s">
        <v>49</v>
      </c>
      <c r="AQ464" s="42" t="s">
        <v>49</v>
      </c>
      <c r="AR464" s="57" t="s">
        <v>49</v>
      </c>
      <c r="AS464" s="42" t="s">
        <v>49</v>
      </c>
      <c r="AT464" s="57" t="s">
        <v>49</v>
      </c>
      <c r="AU464" s="42" t="s">
        <v>49</v>
      </c>
      <c r="AV464" s="57" t="s">
        <v>49</v>
      </c>
      <c r="AW464" s="42" t="s">
        <v>49</v>
      </c>
      <c r="AX464" s="57" t="s">
        <v>49</v>
      </c>
      <c r="AY464" s="42" t="s">
        <v>49</v>
      </c>
      <c r="AZ464" s="57" t="s">
        <v>49</v>
      </c>
      <c r="BA464" s="42" t="s">
        <v>49</v>
      </c>
      <c r="BB464" s="57" t="s">
        <v>49</v>
      </c>
      <c r="BC464" s="42" t="s">
        <v>49</v>
      </c>
      <c r="BD464" s="57" t="s">
        <v>49</v>
      </c>
      <c r="BE464" s="42" t="s">
        <v>49</v>
      </c>
      <c r="BF464" s="57" t="s">
        <v>49</v>
      </c>
      <c r="BG464" s="42" t="s">
        <v>49</v>
      </c>
      <c r="BH464" s="57" t="s">
        <v>49</v>
      </c>
      <c r="BI464" s="58"/>
    </row>
    <row r="465" spans="2:61" ht="33" customHeight="1" x14ac:dyDescent="0.2">
      <c r="B465" s="53" t="s">
        <v>955</v>
      </c>
      <c r="C465" s="54" t="s">
        <v>956</v>
      </c>
      <c r="D465" s="55" t="s">
        <v>54</v>
      </c>
      <c r="E465" s="42" t="s">
        <v>50</v>
      </c>
      <c r="F465" s="56" t="s">
        <v>51</v>
      </c>
      <c r="G465" s="42" t="s">
        <v>57</v>
      </c>
      <c r="H465" s="56" t="s">
        <v>56</v>
      </c>
      <c r="I465" s="42" t="s">
        <v>49</v>
      </c>
      <c r="J465" s="56" t="s">
        <v>49</v>
      </c>
      <c r="K465" s="42" t="s">
        <v>49</v>
      </c>
      <c r="L465" s="56" t="s">
        <v>49</v>
      </c>
      <c r="M465" s="42" t="s">
        <v>49</v>
      </c>
      <c r="N465" s="57" t="s">
        <v>49</v>
      </c>
      <c r="O465" s="42" t="s">
        <v>49</v>
      </c>
      <c r="P465" s="57" t="s">
        <v>49</v>
      </c>
      <c r="Q465" s="42" t="s">
        <v>49</v>
      </c>
      <c r="R465" s="57" t="s">
        <v>49</v>
      </c>
      <c r="S465" s="42" t="s">
        <v>49</v>
      </c>
      <c r="T465" s="57" t="s">
        <v>49</v>
      </c>
      <c r="U465" s="42" t="s">
        <v>49</v>
      </c>
      <c r="V465" s="57" t="s">
        <v>49</v>
      </c>
      <c r="W465" s="42" t="s">
        <v>49</v>
      </c>
      <c r="X465" s="57" t="s">
        <v>49</v>
      </c>
      <c r="Y465" s="42" t="s">
        <v>49</v>
      </c>
      <c r="Z465" s="57" t="s">
        <v>49</v>
      </c>
      <c r="AA465" s="42" t="s">
        <v>49</v>
      </c>
      <c r="AB465" s="57" t="s">
        <v>49</v>
      </c>
      <c r="AC465" s="42" t="s">
        <v>49</v>
      </c>
      <c r="AD465" s="57" t="s">
        <v>49</v>
      </c>
      <c r="AE465" s="42" t="s">
        <v>49</v>
      </c>
      <c r="AF465" s="57" t="s">
        <v>49</v>
      </c>
      <c r="AG465" s="42" t="s">
        <v>49</v>
      </c>
      <c r="AH465" s="57" t="s">
        <v>49</v>
      </c>
      <c r="AI465" s="42" t="s">
        <v>49</v>
      </c>
      <c r="AJ465" s="57" t="s">
        <v>49</v>
      </c>
      <c r="AK465" s="42" t="s">
        <v>49</v>
      </c>
      <c r="AL465" s="57" t="s">
        <v>49</v>
      </c>
      <c r="AM465" s="42" t="s">
        <v>49</v>
      </c>
      <c r="AN465" s="57" t="s">
        <v>49</v>
      </c>
      <c r="AO465" s="42" t="s">
        <v>49</v>
      </c>
      <c r="AP465" s="57" t="s">
        <v>49</v>
      </c>
      <c r="AQ465" s="42" t="s">
        <v>49</v>
      </c>
      <c r="AR465" s="57" t="s">
        <v>49</v>
      </c>
      <c r="AS465" s="42" t="s">
        <v>49</v>
      </c>
      <c r="AT465" s="57" t="s">
        <v>49</v>
      </c>
      <c r="AU465" s="42" t="s">
        <v>49</v>
      </c>
      <c r="AV465" s="57" t="s">
        <v>49</v>
      </c>
      <c r="AW465" s="42" t="s">
        <v>49</v>
      </c>
      <c r="AX465" s="57" t="s">
        <v>49</v>
      </c>
      <c r="AY465" s="42" t="s">
        <v>49</v>
      </c>
      <c r="AZ465" s="57" t="s">
        <v>49</v>
      </c>
      <c r="BA465" s="42" t="s">
        <v>49</v>
      </c>
      <c r="BB465" s="57" t="s">
        <v>49</v>
      </c>
      <c r="BC465" s="42" t="s">
        <v>55</v>
      </c>
      <c r="BD465" s="57" t="s">
        <v>60</v>
      </c>
      <c r="BE465" s="42" t="s">
        <v>49</v>
      </c>
      <c r="BF465" s="57" t="s">
        <v>49</v>
      </c>
      <c r="BG465" s="42" t="s">
        <v>49</v>
      </c>
      <c r="BH465" s="57" t="s">
        <v>49</v>
      </c>
      <c r="BI465" s="58"/>
    </row>
    <row r="466" spans="2:61" ht="33" customHeight="1" x14ac:dyDescent="0.2">
      <c r="B466" s="53" t="s">
        <v>957</v>
      </c>
      <c r="C466" s="54" t="s">
        <v>958</v>
      </c>
      <c r="D466" s="55" t="s">
        <v>48</v>
      </c>
      <c r="E466" s="42" t="s">
        <v>55</v>
      </c>
      <c r="F466" s="56" t="s">
        <v>60</v>
      </c>
      <c r="G466" s="42" t="s">
        <v>49</v>
      </c>
      <c r="H466" s="56" t="s">
        <v>49</v>
      </c>
      <c r="I466" s="42" t="s">
        <v>49</v>
      </c>
      <c r="J466" s="56" t="s">
        <v>49</v>
      </c>
      <c r="K466" s="42" t="s">
        <v>49</v>
      </c>
      <c r="L466" s="56" t="s">
        <v>49</v>
      </c>
      <c r="M466" s="42" t="s">
        <v>49</v>
      </c>
      <c r="N466" s="57" t="s">
        <v>49</v>
      </c>
      <c r="O466" s="42" t="s">
        <v>49</v>
      </c>
      <c r="P466" s="57" t="s">
        <v>49</v>
      </c>
      <c r="Q466" s="42" t="s">
        <v>49</v>
      </c>
      <c r="R466" s="57" t="s">
        <v>49</v>
      </c>
      <c r="S466" s="42" t="s">
        <v>49</v>
      </c>
      <c r="T466" s="57" t="s">
        <v>49</v>
      </c>
      <c r="U466" s="42" t="s">
        <v>49</v>
      </c>
      <c r="V466" s="57" t="s">
        <v>49</v>
      </c>
      <c r="W466" s="42" t="s">
        <v>49</v>
      </c>
      <c r="X466" s="57" t="s">
        <v>49</v>
      </c>
      <c r="Y466" s="42" t="s">
        <v>49</v>
      </c>
      <c r="Z466" s="57" t="s">
        <v>49</v>
      </c>
      <c r="AA466" s="42" t="s">
        <v>49</v>
      </c>
      <c r="AB466" s="57" t="s">
        <v>49</v>
      </c>
      <c r="AC466" s="42" t="s">
        <v>50</v>
      </c>
      <c r="AD466" s="57" t="s">
        <v>60</v>
      </c>
      <c r="AE466" s="42" t="s">
        <v>49</v>
      </c>
      <c r="AF466" s="57" t="s">
        <v>49</v>
      </c>
      <c r="AG466" s="42" t="s">
        <v>49</v>
      </c>
      <c r="AH466" s="57" t="s">
        <v>49</v>
      </c>
      <c r="AI466" s="42" t="s">
        <v>49</v>
      </c>
      <c r="AJ466" s="57" t="s">
        <v>49</v>
      </c>
      <c r="AK466" s="42" t="s">
        <v>49</v>
      </c>
      <c r="AL466" s="57" t="s">
        <v>49</v>
      </c>
      <c r="AM466" s="42" t="s">
        <v>49</v>
      </c>
      <c r="AN466" s="57" t="s">
        <v>49</v>
      </c>
      <c r="AO466" s="42" t="s">
        <v>49</v>
      </c>
      <c r="AP466" s="57" t="s">
        <v>49</v>
      </c>
      <c r="AQ466" s="42" t="s">
        <v>49</v>
      </c>
      <c r="AR466" s="57" t="s">
        <v>49</v>
      </c>
      <c r="AS466" s="42" t="s">
        <v>49</v>
      </c>
      <c r="AT466" s="57" t="s">
        <v>49</v>
      </c>
      <c r="AU466" s="42" t="s">
        <v>49</v>
      </c>
      <c r="AV466" s="57" t="s">
        <v>49</v>
      </c>
      <c r="AW466" s="42" t="s">
        <v>49</v>
      </c>
      <c r="AX466" s="57" t="s">
        <v>49</v>
      </c>
      <c r="AY466" s="42" t="s">
        <v>49</v>
      </c>
      <c r="AZ466" s="57" t="s">
        <v>49</v>
      </c>
      <c r="BA466" s="42" t="s">
        <v>49</v>
      </c>
      <c r="BB466" s="57" t="s">
        <v>49</v>
      </c>
      <c r="BC466" s="42" t="s">
        <v>57</v>
      </c>
      <c r="BD466" s="57" t="s">
        <v>51</v>
      </c>
      <c r="BE466" s="42" t="s">
        <v>49</v>
      </c>
      <c r="BF466" s="57" t="s">
        <v>49</v>
      </c>
      <c r="BG466" s="42" t="s">
        <v>49</v>
      </c>
      <c r="BH466" s="57" t="s">
        <v>49</v>
      </c>
      <c r="BI466" s="58"/>
    </row>
    <row r="467" spans="2:61" ht="33" customHeight="1" x14ac:dyDescent="0.2">
      <c r="B467" s="53" t="s">
        <v>959</v>
      </c>
      <c r="C467" s="54" t="s">
        <v>960</v>
      </c>
      <c r="D467" s="55" t="s">
        <v>48</v>
      </c>
      <c r="E467" s="42" t="s">
        <v>49</v>
      </c>
      <c r="F467" s="56" t="s">
        <v>49</v>
      </c>
      <c r="G467" s="42" t="s">
        <v>49</v>
      </c>
      <c r="H467" s="56" t="s">
        <v>49</v>
      </c>
      <c r="I467" s="42" t="s">
        <v>49</v>
      </c>
      <c r="J467" s="56" t="s">
        <v>49</v>
      </c>
      <c r="K467" s="42" t="s">
        <v>49</v>
      </c>
      <c r="L467" s="56" t="s">
        <v>49</v>
      </c>
      <c r="M467" s="42" t="s">
        <v>49</v>
      </c>
      <c r="N467" s="57" t="s">
        <v>49</v>
      </c>
      <c r="O467" s="42" t="s">
        <v>49</v>
      </c>
      <c r="P467" s="57" t="s">
        <v>49</v>
      </c>
      <c r="Q467" s="42" t="s">
        <v>49</v>
      </c>
      <c r="R467" s="57" t="s">
        <v>49</v>
      </c>
      <c r="S467" s="42" t="s">
        <v>55</v>
      </c>
      <c r="T467" s="57" t="s">
        <v>51</v>
      </c>
      <c r="U467" s="42" t="s">
        <v>49</v>
      </c>
      <c r="V467" s="57" t="s">
        <v>49</v>
      </c>
      <c r="W467" s="42" t="s">
        <v>49</v>
      </c>
      <c r="X467" s="57" t="s">
        <v>49</v>
      </c>
      <c r="Y467" s="42" t="s">
        <v>49</v>
      </c>
      <c r="Z467" s="57" t="s">
        <v>49</v>
      </c>
      <c r="AA467" s="42" t="s">
        <v>49</v>
      </c>
      <c r="AB467" s="57" t="s">
        <v>49</v>
      </c>
      <c r="AC467" s="42" t="s">
        <v>49</v>
      </c>
      <c r="AD467" s="57" t="s">
        <v>49</v>
      </c>
      <c r="AE467" s="42" t="s">
        <v>49</v>
      </c>
      <c r="AF467" s="57" t="s">
        <v>49</v>
      </c>
      <c r="AG467" s="42" t="s">
        <v>49</v>
      </c>
      <c r="AH467" s="57" t="s">
        <v>49</v>
      </c>
      <c r="AI467" s="42" t="s">
        <v>49</v>
      </c>
      <c r="AJ467" s="57" t="s">
        <v>49</v>
      </c>
      <c r="AK467" s="42" t="s">
        <v>49</v>
      </c>
      <c r="AL467" s="57" t="s">
        <v>49</v>
      </c>
      <c r="AM467" s="42" t="s">
        <v>49</v>
      </c>
      <c r="AN467" s="57" t="s">
        <v>49</v>
      </c>
      <c r="AO467" s="42" t="s">
        <v>49</v>
      </c>
      <c r="AP467" s="57" t="s">
        <v>49</v>
      </c>
      <c r="AQ467" s="42" t="s">
        <v>49</v>
      </c>
      <c r="AR467" s="57" t="s">
        <v>49</v>
      </c>
      <c r="AS467" s="42" t="s">
        <v>49</v>
      </c>
      <c r="AT467" s="57" t="s">
        <v>49</v>
      </c>
      <c r="AU467" s="42" t="s">
        <v>50</v>
      </c>
      <c r="AV467" s="57" t="s">
        <v>60</v>
      </c>
      <c r="AW467" s="42" t="s">
        <v>49</v>
      </c>
      <c r="AX467" s="57" t="s">
        <v>49</v>
      </c>
      <c r="AY467" s="42" t="s">
        <v>49</v>
      </c>
      <c r="AZ467" s="57" t="s">
        <v>49</v>
      </c>
      <c r="BA467" s="42" t="s">
        <v>49</v>
      </c>
      <c r="BB467" s="57" t="s">
        <v>49</v>
      </c>
      <c r="BC467" s="42" t="s">
        <v>49</v>
      </c>
      <c r="BD467" s="57" t="s">
        <v>49</v>
      </c>
      <c r="BE467" s="42" t="s">
        <v>57</v>
      </c>
      <c r="BF467" s="57" t="s">
        <v>56</v>
      </c>
      <c r="BG467" s="42" t="s">
        <v>49</v>
      </c>
      <c r="BH467" s="57" t="s">
        <v>49</v>
      </c>
      <c r="BI467" s="58"/>
    </row>
    <row r="468" spans="2:61" ht="33" customHeight="1" x14ac:dyDescent="0.2">
      <c r="B468" s="53" t="s">
        <v>961</v>
      </c>
      <c r="C468" s="54" t="s">
        <v>962</v>
      </c>
      <c r="D468" s="55" t="s">
        <v>54</v>
      </c>
      <c r="E468" s="42" t="s">
        <v>50</v>
      </c>
      <c r="F468" s="56" t="s">
        <v>56</v>
      </c>
      <c r="G468" s="42" t="s">
        <v>49</v>
      </c>
      <c r="H468" s="56" t="s">
        <v>49</v>
      </c>
      <c r="I468" s="42" t="s">
        <v>49</v>
      </c>
      <c r="J468" s="56" t="s">
        <v>49</v>
      </c>
      <c r="K468" s="42" t="s">
        <v>49</v>
      </c>
      <c r="L468" s="56" t="s">
        <v>49</v>
      </c>
      <c r="M468" s="42" t="s">
        <v>57</v>
      </c>
      <c r="N468" s="57" t="s">
        <v>56</v>
      </c>
      <c r="O468" s="42" t="s">
        <v>49</v>
      </c>
      <c r="P468" s="57" t="s">
        <v>49</v>
      </c>
      <c r="Q468" s="42" t="s">
        <v>49</v>
      </c>
      <c r="R468" s="57" t="s">
        <v>49</v>
      </c>
      <c r="S468" s="42" t="s">
        <v>49</v>
      </c>
      <c r="T468" s="57" t="s">
        <v>49</v>
      </c>
      <c r="U468" s="42" t="s">
        <v>49</v>
      </c>
      <c r="V468" s="57" t="s">
        <v>49</v>
      </c>
      <c r="W468" s="42" t="s">
        <v>49</v>
      </c>
      <c r="X468" s="57" t="s">
        <v>49</v>
      </c>
      <c r="Y468" s="42" t="s">
        <v>49</v>
      </c>
      <c r="Z468" s="57" t="s">
        <v>49</v>
      </c>
      <c r="AA468" s="42" t="s">
        <v>49</v>
      </c>
      <c r="AB468" s="57" t="s">
        <v>49</v>
      </c>
      <c r="AC468" s="42" t="s">
        <v>49</v>
      </c>
      <c r="AD468" s="57" t="s">
        <v>49</v>
      </c>
      <c r="AE468" s="42" t="s">
        <v>49</v>
      </c>
      <c r="AF468" s="57" t="s">
        <v>49</v>
      </c>
      <c r="AG468" s="42" t="s">
        <v>49</v>
      </c>
      <c r="AH468" s="57" t="s">
        <v>49</v>
      </c>
      <c r="AI468" s="42" t="s">
        <v>49</v>
      </c>
      <c r="AJ468" s="57" t="s">
        <v>49</v>
      </c>
      <c r="AK468" s="42" t="s">
        <v>49</v>
      </c>
      <c r="AL468" s="57" t="s">
        <v>49</v>
      </c>
      <c r="AM468" s="42" t="s">
        <v>49</v>
      </c>
      <c r="AN468" s="57" t="s">
        <v>49</v>
      </c>
      <c r="AO468" s="42" t="s">
        <v>49</v>
      </c>
      <c r="AP468" s="57" t="s">
        <v>49</v>
      </c>
      <c r="AQ468" s="42" t="s">
        <v>49</v>
      </c>
      <c r="AR468" s="57" t="s">
        <v>49</v>
      </c>
      <c r="AS468" s="42" t="s">
        <v>49</v>
      </c>
      <c r="AT468" s="57" t="s">
        <v>49</v>
      </c>
      <c r="AU468" s="42" t="s">
        <v>49</v>
      </c>
      <c r="AV468" s="57" t="s">
        <v>49</v>
      </c>
      <c r="AW468" s="42" t="s">
        <v>55</v>
      </c>
      <c r="AX468" s="57" t="s">
        <v>56</v>
      </c>
      <c r="AY468" s="42" t="s">
        <v>49</v>
      </c>
      <c r="AZ468" s="57" t="s">
        <v>49</v>
      </c>
      <c r="BA468" s="42" t="s">
        <v>49</v>
      </c>
      <c r="BB468" s="57" t="s">
        <v>49</v>
      </c>
      <c r="BC468" s="42" t="s">
        <v>49</v>
      </c>
      <c r="BD468" s="57" t="s">
        <v>49</v>
      </c>
      <c r="BE468" s="42" t="s">
        <v>49</v>
      </c>
      <c r="BF468" s="57" t="s">
        <v>49</v>
      </c>
      <c r="BG468" s="42" t="s">
        <v>49</v>
      </c>
      <c r="BH468" s="57" t="s">
        <v>49</v>
      </c>
      <c r="BI468" s="58"/>
    </row>
    <row r="469" spans="2:61" ht="33" customHeight="1" x14ac:dyDescent="0.2">
      <c r="B469" s="53" t="s">
        <v>963</v>
      </c>
      <c r="C469" s="54" t="s">
        <v>964</v>
      </c>
      <c r="D469" s="55" t="s">
        <v>48</v>
      </c>
      <c r="E469" s="42" t="s">
        <v>49</v>
      </c>
      <c r="F469" s="56" t="s">
        <v>49</v>
      </c>
      <c r="G469" s="42" t="s">
        <v>49</v>
      </c>
      <c r="H469" s="56" t="s">
        <v>49</v>
      </c>
      <c r="I469" s="42" t="s">
        <v>49</v>
      </c>
      <c r="J469" s="56" t="s">
        <v>49</v>
      </c>
      <c r="K469" s="42" t="s">
        <v>49</v>
      </c>
      <c r="L469" s="56" t="s">
        <v>49</v>
      </c>
      <c r="M469" s="42" t="s">
        <v>49</v>
      </c>
      <c r="N469" s="57" t="s">
        <v>49</v>
      </c>
      <c r="O469" s="42" t="s">
        <v>49</v>
      </c>
      <c r="P469" s="57" t="s">
        <v>49</v>
      </c>
      <c r="Q469" s="42" t="s">
        <v>49</v>
      </c>
      <c r="R469" s="57" t="s">
        <v>49</v>
      </c>
      <c r="S469" s="42" t="s">
        <v>49</v>
      </c>
      <c r="T469" s="57" t="s">
        <v>49</v>
      </c>
      <c r="U469" s="42" t="s">
        <v>68</v>
      </c>
      <c r="V469" s="57" t="s">
        <v>56</v>
      </c>
      <c r="W469" s="42" t="s">
        <v>49</v>
      </c>
      <c r="X469" s="57" t="s">
        <v>49</v>
      </c>
      <c r="Y469" s="42" t="s">
        <v>49</v>
      </c>
      <c r="Z469" s="57" t="s">
        <v>49</v>
      </c>
      <c r="AA469" s="42" t="s">
        <v>49</v>
      </c>
      <c r="AB469" s="57" t="s">
        <v>49</v>
      </c>
      <c r="AC469" s="42" t="s">
        <v>49</v>
      </c>
      <c r="AD469" s="57" t="s">
        <v>49</v>
      </c>
      <c r="AE469" s="42" t="s">
        <v>49</v>
      </c>
      <c r="AF469" s="57" t="s">
        <v>49</v>
      </c>
      <c r="AG469" s="42" t="s">
        <v>49</v>
      </c>
      <c r="AH469" s="57" t="s">
        <v>49</v>
      </c>
      <c r="AI469" s="42" t="s">
        <v>49</v>
      </c>
      <c r="AJ469" s="57" t="s">
        <v>49</v>
      </c>
      <c r="AK469" s="42" t="s">
        <v>55</v>
      </c>
      <c r="AL469" s="57" t="s">
        <v>56</v>
      </c>
      <c r="AM469" s="42" t="s">
        <v>65</v>
      </c>
      <c r="AN469" s="57" t="s">
        <v>56</v>
      </c>
      <c r="AO469" s="42" t="s">
        <v>57</v>
      </c>
      <c r="AP469" s="57" t="s">
        <v>56</v>
      </c>
      <c r="AQ469" s="42" t="s">
        <v>50</v>
      </c>
      <c r="AR469" s="57" t="s">
        <v>56</v>
      </c>
      <c r="AS469" s="42" t="s">
        <v>49</v>
      </c>
      <c r="AT469" s="57" t="s">
        <v>49</v>
      </c>
      <c r="AU469" s="42" t="s">
        <v>49</v>
      </c>
      <c r="AV469" s="57" t="s">
        <v>49</v>
      </c>
      <c r="AW469" s="42" t="s">
        <v>49</v>
      </c>
      <c r="AX469" s="57" t="s">
        <v>49</v>
      </c>
      <c r="AY469" s="42" t="s">
        <v>49</v>
      </c>
      <c r="AZ469" s="57" t="s">
        <v>49</v>
      </c>
      <c r="BA469" s="42" t="s">
        <v>49</v>
      </c>
      <c r="BB469" s="57" t="s">
        <v>49</v>
      </c>
      <c r="BC469" s="42" t="s">
        <v>49</v>
      </c>
      <c r="BD469" s="57" t="s">
        <v>49</v>
      </c>
      <c r="BE469" s="42" t="s">
        <v>49</v>
      </c>
      <c r="BF469" s="57" t="s">
        <v>49</v>
      </c>
      <c r="BG469" s="42" t="s">
        <v>49</v>
      </c>
      <c r="BH469" s="57" t="s">
        <v>49</v>
      </c>
      <c r="BI469" s="58"/>
    </row>
    <row r="470" spans="2:61" ht="33" customHeight="1" x14ac:dyDescent="0.2">
      <c r="B470" s="53" t="s">
        <v>965</v>
      </c>
      <c r="C470" s="54" t="s">
        <v>966</v>
      </c>
      <c r="D470" s="55" t="s">
        <v>48</v>
      </c>
      <c r="E470" s="42" t="s">
        <v>57</v>
      </c>
      <c r="F470" s="56" t="s">
        <v>56</v>
      </c>
      <c r="G470" s="42" t="s">
        <v>49</v>
      </c>
      <c r="H470" s="56" t="s">
        <v>49</v>
      </c>
      <c r="I470" s="42" t="s">
        <v>49</v>
      </c>
      <c r="J470" s="56" t="s">
        <v>49</v>
      </c>
      <c r="K470" s="42" t="s">
        <v>49</v>
      </c>
      <c r="L470" s="56" t="s">
        <v>49</v>
      </c>
      <c r="M470" s="42" t="s">
        <v>50</v>
      </c>
      <c r="N470" s="57" t="s">
        <v>60</v>
      </c>
      <c r="O470" s="42" t="s">
        <v>49</v>
      </c>
      <c r="P470" s="57" t="s">
        <v>49</v>
      </c>
      <c r="Q470" s="42" t="s">
        <v>49</v>
      </c>
      <c r="R470" s="57" t="s">
        <v>49</v>
      </c>
      <c r="S470" s="42" t="s">
        <v>49</v>
      </c>
      <c r="T470" s="57" t="s">
        <v>49</v>
      </c>
      <c r="U470" s="42" t="s">
        <v>49</v>
      </c>
      <c r="V470" s="57" t="s">
        <v>49</v>
      </c>
      <c r="W470" s="42" t="s">
        <v>49</v>
      </c>
      <c r="X470" s="57" t="s">
        <v>49</v>
      </c>
      <c r="Y470" s="42" t="s">
        <v>49</v>
      </c>
      <c r="Z470" s="57" t="s">
        <v>49</v>
      </c>
      <c r="AA470" s="42" t="s">
        <v>49</v>
      </c>
      <c r="AB470" s="57" t="s">
        <v>49</v>
      </c>
      <c r="AC470" s="42" t="s">
        <v>49</v>
      </c>
      <c r="AD470" s="57" t="s">
        <v>49</v>
      </c>
      <c r="AE470" s="42" t="s">
        <v>49</v>
      </c>
      <c r="AF470" s="57" t="s">
        <v>49</v>
      </c>
      <c r="AG470" s="42" t="s">
        <v>49</v>
      </c>
      <c r="AH470" s="57" t="s">
        <v>49</v>
      </c>
      <c r="AI470" s="42" t="s">
        <v>49</v>
      </c>
      <c r="AJ470" s="57" t="s">
        <v>49</v>
      </c>
      <c r="AK470" s="42" t="s">
        <v>55</v>
      </c>
      <c r="AL470" s="57" t="s">
        <v>51</v>
      </c>
      <c r="AM470" s="42" t="s">
        <v>49</v>
      </c>
      <c r="AN470" s="57" t="s">
        <v>49</v>
      </c>
      <c r="AO470" s="42" t="s">
        <v>49</v>
      </c>
      <c r="AP470" s="57" t="s">
        <v>49</v>
      </c>
      <c r="AQ470" s="42" t="s">
        <v>49</v>
      </c>
      <c r="AR470" s="57" t="s">
        <v>49</v>
      </c>
      <c r="AS470" s="42" t="s">
        <v>49</v>
      </c>
      <c r="AT470" s="57" t="s">
        <v>49</v>
      </c>
      <c r="AU470" s="42" t="s">
        <v>49</v>
      </c>
      <c r="AV470" s="57" t="s">
        <v>49</v>
      </c>
      <c r="AW470" s="42" t="s">
        <v>49</v>
      </c>
      <c r="AX470" s="57" t="s">
        <v>49</v>
      </c>
      <c r="AY470" s="42" t="s">
        <v>49</v>
      </c>
      <c r="AZ470" s="57" t="s">
        <v>49</v>
      </c>
      <c r="BA470" s="42" t="s">
        <v>49</v>
      </c>
      <c r="BB470" s="57" t="s">
        <v>49</v>
      </c>
      <c r="BC470" s="42" t="s">
        <v>49</v>
      </c>
      <c r="BD470" s="57" t="s">
        <v>49</v>
      </c>
      <c r="BE470" s="42" t="s">
        <v>49</v>
      </c>
      <c r="BF470" s="57" t="s">
        <v>49</v>
      </c>
      <c r="BG470" s="42" t="s">
        <v>49</v>
      </c>
      <c r="BH470" s="57" t="s">
        <v>49</v>
      </c>
      <c r="BI470" s="58"/>
    </row>
    <row r="471" spans="2:61" ht="33" customHeight="1" x14ac:dyDescent="0.2">
      <c r="B471" s="53" t="s">
        <v>967</v>
      </c>
      <c r="C471" s="54" t="s">
        <v>968</v>
      </c>
      <c r="D471" s="55" t="s">
        <v>48</v>
      </c>
      <c r="E471" s="42" t="s">
        <v>49</v>
      </c>
      <c r="F471" s="56" t="s">
        <v>49</v>
      </c>
      <c r="G471" s="42" t="s">
        <v>49</v>
      </c>
      <c r="H471" s="56" t="s">
        <v>49</v>
      </c>
      <c r="I471" s="42" t="s">
        <v>49</v>
      </c>
      <c r="J471" s="56" t="s">
        <v>49</v>
      </c>
      <c r="K471" s="42" t="s">
        <v>49</v>
      </c>
      <c r="L471" s="56" t="s">
        <v>49</v>
      </c>
      <c r="M471" s="42" t="s">
        <v>49</v>
      </c>
      <c r="N471" s="57" t="s">
        <v>49</v>
      </c>
      <c r="O471" s="42" t="s">
        <v>49</v>
      </c>
      <c r="P471" s="57" t="s">
        <v>49</v>
      </c>
      <c r="Q471" s="42" t="s">
        <v>49</v>
      </c>
      <c r="R471" s="57" t="s">
        <v>49</v>
      </c>
      <c r="S471" s="42" t="s">
        <v>49</v>
      </c>
      <c r="T471" s="57" t="s">
        <v>49</v>
      </c>
      <c r="U471" s="42" t="s">
        <v>49</v>
      </c>
      <c r="V471" s="57" t="s">
        <v>49</v>
      </c>
      <c r="W471" s="42" t="s">
        <v>49</v>
      </c>
      <c r="X471" s="57" t="s">
        <v>49</v>
      </c>
      <c r="Y471" s="42" t="s">
        <v>49</v>
      </c>
      <c r="Z471" s="57" t="s">
        <v>49</v>
      </c>
      <c r="AA471" s="42" t="s">
        <v>49</v>
      </c>
      <c r="AB471" s="57" t="s">
        <v>49</v>
      </c>
      <c r="AC471" s="42" t="s">
        <v>49</v>
      </c>
      <c r="AD471" s="57" t="s">
        <v>49</v>
      </c>
      <c r="AE471" s="42" t="s">
        <v>49</v>
      </c>
      <c r="AF471" s="57" t="s">
        <v>49</v>
      </c>
      <c r="AG471" s="42" t="s">
        <v>49</v>
      </c>
      <c r="AH471" s="57" t="s">
        <v>49</v>
      </c>
      <c r="AI471" s="42" t="s">
        <v>49</v>
      </c>
      <c r="AJ471" s="57" t="s">
        <v>49</v>
      </c>
      <c r="AK471" s="42" t="s">
        <v>49</v>
      </c>
      <c r="AL471" s="57" t="s">
        <v>49</v>
      </c>
      <c r="AM471" s="42" t="s">
        <v>49</v>
      </c>
      <c r="AN471" s="57" t="s">
        <v>49</v>
      </c>
      <c r="AO471" s="42" t="s">
        <v>49</v>
      </c>
      <c r="AP471" s="57" t="s">
        <v>49</v>
      </c>
      <c r="AQ471" s="42" t="s">
        <v>50</v>
      </c>
      <c r="AR471" s="57" t="s">
        <v>60</v>
      </c>
      <c r="AS471" s="42" t="s">
        <v>49</v>
      </c>
      <c r="AT471" s="57" t="s">
        <v>49</v>
      </c>
      <c r="AU471" s="42" t="s">
        <v>49</v>
      </c>
      <c r="AV471" s="57" t="s">
        <v>49</v>
      </c>
      <c r="AW471" s="42" t="s">
        <v>49</v>
      </c>
      <c r="AX471" s="57" t="s">
        <v>49</v>
      </c>
      <c r="AY471" s="42" t="s">
        <v>49</v>
      </c>
      <c r="AZ471" s="57" t="s">
        <v>49</v>
      </c>
      <c r="BA471" s="42" t="s">
        <v>49</v>
      </c>
      <c r="BB471" s="57" t="s">
        <v>49</v>
      </c>
      <c r="BC471" s="42" t="s">
        <v>49</v>
      </c>
      <c r="BD471" s="57" t="s">
        <v>49</v>
      </c>
      <c r="BE471" s="42" t="s">
        <v>49</v>
      </c>
      <c r="BF471" s="57" t="s">
        <v>49</v>
      </c>
      <c r="BG471" s="42" t="s">
        <v>49</v>
      </c>
      <c r="BH471" s="57" t="s">
        <v>49</v>
      </c>
      <c r="BI471" s="58"/>
    </row>
    <row r="472" spans="2:61" ht="33" customHeight="1" x14ac:dyDescent="0.2">
      <c r="B472" s="53" t="s">
        <v>969</v>
      </c>
      <c r="C472" s="54" t="s">
        <v>970</v>
      </c>
      <c r="D472" s="55" t="s">
        <v>48</v>
      </c>
      <c r="E472" s="42" t="s">
        <v>55</v>
      </c>
      <c r="F472" s="56" t="s">
        <v>51</v>
      </c>
      <c r="G472" s="42" t="s">
        <v>49</v>
      </c>
      <c r="H472" s="56" t="s">
        <v>49</v>
      </c>
      <c r="I472" s="42" t="s">
        <v>49</v>
      </c>
      <c r="J472" s="56" t="s">
        <v>49</v>
      </c>
      <c r="K472" s="42" t="s">
        <v>49</v>
      </c>
      <c r="L472" s="56" t="s">
        <v>49</v>
      </c>
      <c r="M472" s="42" t="s">
        <v>49</v>
      </c>
      <c r="N472" s="57" t="s">
        <v>49</v>
      </c>
      <c r="O472" s="42" t="s">
        <v>49</v>
      </c>
      <c r="P472" s="57" t="s">
        <v>49</v>
      </c>
      <c r="Q472" s="42" t="s">
        <v>49</v>
      </c>
      <c r="R472" s="57" t="s">
        <v>49</v>
      </c>
      <c r="S472" s="42" t="s">
        <v>49</v>
      </c>
      <c r="T472" s="57" t="s">
        <v>49</v>
      </c>
      <c r="U472" s="42" t="s">
        <v>50</v>
      </c>
      <c r="V472" s="57" t="s">
        <v>51</v>
      </c>
      <c r="W472" s="42" t="s">
        <v>49</v>
      </c>
      <c r="X472" s="57" t="s">
        <v>49</v>
      </c>
      <c r="Y472" s="42" t="s">
        <v>49</v>
      </c>
      <c r="Z472" s="57" t="s">
        <v>49</v>
      </c>
      <c r="AA472" s="42" t="s">
        <v>49</v>
      </c>
      <c r="AB472" s="57" t="s">
        <v>49</v>
      </c>
      <c r="AC472" s="42" t="s">
        <v>49</v>
      </c>
      <c r="AD472" s="57" t="s">
        <v>49</v>
      </c>
      <c r="AE472" s="42" t="s">
        <v>49</v>
      </c>
      <c r="AF472" s="57" t="s">
        <v>49</v>
      </c>
      <c r="AG472" s="42" t="s">
        <v>49</v>
      </c>
      <c r="AH472" s="57" t="s">
        <v>49</v>
      </c>
      <c r="AI472" s="42" t="s">
        <v>49</v>
      </c>
      <c r="AJ472" s="57" t="s">
        <v>49</v>
      </c>
      <c r="AK472" s="42" t="s">
        <v>49</v>
      </c>
      <c r="AL472" s="57" t="s">
        <v>49</v>
      </c>
      <c r="AM472" s="42" t="s">
        <v>57</v>
      </c>
      <c r="AN472" s="57" t="s">
        <v>51</v>
      </c>
      <c r="AO472" s="42" t="s">
        <v>49</v>
      </c>
      <c r="AP472" s="57" t="s">
        <v>49</v>
      </c>
      <c r="AQ472" s="42" t="s">
        <v>49</v>
      </c>
      <c r="AR472" s="57" t="s">
        <v>49</v>
      </c>
      <c r="AS472" s="42" t="s">
        <v>49</v>
      </c>
      <c r="AT472" s="57" t="s">
        <v>49</v>
      </c>
      <c r="AU472" s="42" t="s">
        <v>49</v>
      </c>
      <c r="AV472" s="57" t="s">
        <v>49</v>
      </c>
      <c r="AW472" s="42" t="s">
        <v>49</v>
      </c>
      <c r="AX472" s="57" t="s">
        <v>49</v>
      </c>
      <c r="AY472" s="42" t="s">
        <v>49</v>
      </c>
      <c r="AZ472" s="57" t="s">
        <v>49</v>
      </c>
      <c r="BA472" s="42" t="s">
        <v>49</v>
      </c>
      <c r="BB472" s="57" t="s">
        <v>49</v>
      </c>
      <c r="BC472" s="42" t="s">
        <v>49</v>
      </c>
      <c r="BD472" s="57" t="s">
        <v>49</v>
      </c>
      <c r="BE472" s="42" t="s">
        <v>49</v>
      </c>
      <c r="BF472" s="57" t="s">
        <v>49</v>
      </c>
      <c r="BG472" s="42" t="s">
        <v>49</v>
      </c>
      <c r="BH472" s="57" t="s">
        <v>49</v>
      </c>
      <c r="BI472" s="58"/>
    </row>
    <row r="473" spans="2:61" ht="33" customHeight="1" x14ac:dyDescent="0.2">
      <c r="B473" s="53" t="s">
        <v>971</v>
      </c>
      <c r="C473" s="54" t="s">
        <v>972</v>
      </c>
      <c r="D473" s="55" t="s">
        <v>48</v>
      </c>
      <c r="E473" s="42" t="s">
        <v>57</v>
      </c>
      <c r="F473" s="56" t="s">
        <v>56</v>
      </c>
      <c r="G473" s="42" t="s">
        <v>49</v>
      </c>
      <c r="H473" s="56" t="s">
        <v>49</v>
      </c>
      <c r="I473" s="42" t="s">
        <v>49</v>
      </c>
      <c r="J473" s="56" t="s">
        <v>49</v>
      </c>
      <c r="K473" s="42" t="s">
        <v>49</v>
      </c>
      <c r="L473" s="56" t="s">
        <v>49</v>
      </c>
      <c r="M473" s="42" t="s">
        <v>55</v>
      </c>
      <c r="N473" s="57" t="s">
        <v>56</v>
      </c>
      <c r="O473" s="42" t="s">
        <v>49</v>
      </c>
      <c r="P473" s="57" t="s">
        <v>49</v>
      </c>
      <c r="Q473" s="42" t="s">
        <v>49</v>
      </c>
      <c r="R473" s="57" t="s">
        <v>49</v>
      </c>
      <c r="S473" s="42" t="s">
        <v>49</v>
      </c>
      <c r="T473" s="57" t="s">
        <v>49</v>
      </c>
      <c r="U473" s="42" t="s">
        <v>49</v>
      </c>
      <c r="V473" s="57" t="s">
        <v>49</v>
      </c>
      <c r="W473" s="42" t="s">
        <v>49</v>
      </c>
      <c r="X473" s="57" t="s">
        <v>49</v>
      </c>
      <c r="Y473" s="42" t="s">
        <v>49</v>
      </c>
      <c r="Z473" s="57" t="s">
        <v>49</v>
      </c>
      <c r="AA473" s="42" t="s">
        <v>49</v>
      </c>
      <c r="AB473" s="57" t="s">
        <v>49</v>
      </c>
      <c r="AC473" s="42" t="s">
        <v>49</v>
      </c>
      <c r="AD473" s="57" t="s">
        <v>49</v>
      </c>
      <c r="AE473" s="42" t="s">
        <v>49</v>
      </c>
      <c r="AF473" s="57" t="s">
        <v>49</v>
      </c>
      <c r="AG473" s="42" t="s">
        <v>49</v>
      </c>
      <c r="AH473" s="57" t="s">
        <v>49</v>
      </c>
      <c r="AI473" s="42" t="s">
        <v>49</v>
      </c>
      <c r="AJ473" s="57" t="s">
        <v>49</v>
      </c>
      <c r="AK473" s="42" t="s">
        <v>49</v>
      </c>
      <c r="AL473" s="57" t="s">
        <v>49</v>
      </c>
      <c r="AM473" s="42" t="s">
        <v>49</v>
      </c>
      <c r="AN473" s="57" t="s">
        <v>49</v>
      </c>
      <c r="AO473" s="42" t="s">
        <v>49</v>
      </c>
      <c r="AP473" s="57" t="s">
        <v>49</v>
      </c>
      <c r="AQ473" s="42" t="s">
        <v>50</v>
      </c>
      <c r="AR473" s="57" t="s">
        <v>60</v>
      </c>
      <c r="AS473" s="42" t="s">
        <v>49</v>
      </c>
      <c r="AT473" s="57" t="s">
        <v>49</v>
      </c>
      <c r="AU473" s="42" t="s">
        <v>49</v>
      </c>
      <c r="AV473" s="57" t="s">
        <v>49</v>
      </c>
      <c r="AW473" s="42" t="s">
        <v>49</v>
      </c>
      <c r="AX473" s="57" t="s">
        <v>49</v>
      </c>
      <c r="AY473" s="42" t="s">
        <v>49</v>
      </c>
      <c r="AZ473" s="57" t="s">
        <v>49</v>
      </c>
      <c r="BA473" s="42" t="s">
        <v>49</v>
      </c>
      <c r="BB473" s="57" t="s">
        <v>49</v>
      </c>
      <c r="BC473" s="42" t="s">
        <v>49</v>
      </c>
      <c r="BD473" s="57" t="s">
        <v>49</v>
      </c>
      <c r="BE473" s="42" t="s">
        <v>49</v>
      </c>
      <c r="BF473" s="57" t="s">
        <v>49</v>
      </c>
      <c r="BG473" s="42" t="s">
        <v>49</v>
      </c>
      <c r="BH473" s="57" t="s">
        <v>49</v>
      </c>
      <c r="BI473" s="58"/>
    </row>
    <row r="474" spans="2:61" ht="33" customHeight="1" x14ac:dyDescent="0.2">
      <c r="B474" s="53" t="s">
        <v>973</v>
      </c>
      <c r="C474" s="54" t="s">
        <v>974</v>
      </c>
      <c r="D474" s="55" t="s">
        <v>48</v>
      </c>
      <c r="E474" s="42" t="s">
        <v>49</v>
      </c>
      <c r="F474" s="56" t="s">
        <v>49</v>
      </c>
      <c r="G474" s="42" t="s">
        <v>49</v>
      </c>
      <c r="H474" s="56" t="s">
        <v>49</v>
      </c>
      <c r="I474" s="42" t="s">
        <v>49</v>
      </c>
      <c r="J474" s="56" t="s">
        <v>49</v>
      </c>
      <c r="K474" s="42" t="s">
        <v>49</v>
      </c>
      <c r="L474" s="56" t="s">
        <v>49</v>
      </c>
      <c r="M474" s="42" t="s">
        <v>49</v>
      </c>
      <c r="N474" s="57" t="s">
        <v>49</v>
      </c>
      <c r="O474" s="42" t="s">
        <v>49</v>
      </c>
      <c r="P474" s="57" t="s">
        <v>49</v>
      </c>
      <c r="Q474" s="42" t="s">
        <v>49</v>
      </c>
      <c r="R474" s="57" t="s">
        <v>49</v>
      </c>
      <c r="S474" s="42" t="s">
        <v>50</v>
      </c>
      <c r="T474" s="57" t="s">
        <v>60</v>
      </c>
      <c r="U474" s="42" t="s">
        <v>49</v>
      </c>
      <c r="V474" s="57" t="s">
        <v>49</v>
      </c>
      <c r="W474" s="42" t="s">
        <v>49</v>
      </c>
      <c r="X474" s="57" t="s">
        <v>49</v>
      </c>
      <c r="Y474" s="42" t="s">
        <v>49</v>
      </c>
      <c r="Z474" s="57" t="s">
        <v>49</v>
      </c>
      <c r="AA474" s="42" t="s">
        <v>49</v>
      </c>
      <c r="AB474" s="57" t="s">
        <v>49</v>
      </c>
      <c r="AC474" s="42" t="s">
        <v>49</v>
      </c>
      <c r="AD474" s="57" t="s">
        <v>49</v>
      </c>
      <c r="AE474" s="42" t="s">
        <v>49</v>
      </c>
      <c r="AF474" s="57" t="s">
        <v>49</v>
      </c>
      <c r="AG474" s="42" t="s">
        <v>49</v>
      </c>
      <c r="AH474" s="57" t="s">
        <v>49</v>
      </c>
      <c r="AI474" s="42" t="s">
        <v>49</v>
      </c>
      <c r="AJ474" s="57" t="s">
        <v>49</v>
      </c>
      <c r="AK474" s="42" t="s">
        <v>49</v>
      </c>
      <c r="AL474" s="57" t="s">
        <v>49</v>
      </c>
      <c r="AM474" s="42" t="s">
        <v>49</v>
      </c>
      <c r="AN474" s="57" t="s">
        <v>49</v>
      </c>
      <c r="AO474" s="42" t="s">
        <v>49</v>
      </c>
      <c r="AP474" s="57" t="s">
        <v>49</v>
      </c>
      <c r="AQ474" s="42" t="s">
        <v>49</v>
      </c>
      <c r="AR474" s="57" t="s">
        <v>49</v>
      </c>
      <c r="AS474" s="42" t="s">
        <v>49</v>
      </c>
      <c r="AT474" s="57" t="s">
        <v>49</v>
      </c>
      <c r="AU474" s="42" t="s">
        <v>49</v>
      </c>
      <c r="AV474" s="57" t="s">
        <v>49</v>
      </c>
      <c r="AW474" s="42" t="s">
        <v>49</v>
      </c>
      <c r="AX474" s="57" t="s">
        <v>49</v>
      </c>
      <c r="AY474" s="42" t="s">
        <v>49</v>
      </c>
      <c r="AZ474" s="57" t="s">
        <v>49</v>
      </c>
      <c r="BA474" s="42" t="s">
        <v>49</v>
      </c>
      <c r="BB474" s="57" t="s">
        <v>49</v>
      </c>
      <c r="BC474" s="42" t="s">
        <v>49</v>
      </c>
      <c r="BD474" s="57" t="s">
        <v>49</v>
      </c>
      <c r="BE474" s="42" t="s">
        <v>49</v>
      </c>
      <c r="BF474" s="57" t="s">
        <v>49</v>
      </c>
      <c r="BG474" s="42" t="s">
        <v>49</v>
      </c>
      <c r="BH474" s="57" t="s">
        <v>49</v>
      </c>
      <c r="BI474" s="58"/>
    </row>
    <row r="475" spans="2:61" ht="33" customHeight="1" x14ac:dyDescent="0.2">
      <c r="B475" s="53" t="s">
        <v>975</v>
      </c>
      <c r="C475" s="54" t="s">
        <v>976</v>
      </c>
      <c r="D475" s="55" t="s">
        <v>48</v>
      </c>
      <c r="E475" s="42" t="s">
        <v>55</v>
      </c>
      <c r="F475" s="56" t="s">
        <v>51</v>
      </c>
      <c r="G475" s="42" t="s">
        <v>50</v>
      </c>
      <c r="H475" s="56" t="s">
        <v>60</v>
      </c>
      <c r="I475" s="42" t="s">
        <v>49</v>
      </c>
      <c r="J475" s="56" t="s">
        <v>49</v>
      </c>
      <c r="K475" s="42" t="s">
        <v>49</v>
      </c>
      <c r="L475" s="56" t="s">
        <v>49</v>
      </c>
      <c r="M475" s="42" t="s">
        <v>65</v>
      </c>
      <c r="N475" s="57" t="s">
        <v>51</v>
      </c>
      <c r="O475" s="42" t="s">
        <v>49</v>
      </c>
      <c r="P475" s="57" t="s">
        <v>49</v>
      </c>
      <c r="Q475" s="42" t="s">
        <v>49</v>
      </c>
      <c r="R475" s="57" t="s">
        <v>49</v>
      </c>
      <c r="S475" s="42" t="s">
        <v>49</v>
      </c>
      <c r="T475" s="57" t="s">
        <v>49</v>
      </c>
      <c r="U475" s="42" t="s">
        <v>49</v>
      </c>
      <c r="V475" s="57" t="s">
        <v>49</v>
      </c>
      <c r="W475" s="42" t="s">
        <v>49</v>
      </c>
      <c r="X475" s="57" t="s">
        <v>49</v>
      </c>
      <c r="Y475" s="42" t="s">
        <v>49</v>
      </c>
      <c r="Z475" s="57" t="s">
        <v>49</v>
      </c>
      <c r="AA475" s="42" t="s">
        <v>49</v>
      </c>
      <c r="AB475" s="57" t="s">
        <v>49</v>
      </c>
      <c r="AC475" s="42" t="s">
        <v>49</v>
      </c>
      <c r="AD475" s="57" t="s">
        <v>49</v>
      </c>
      <c r="AE475" s="42" t="s">
        <v>49</v>
      </c>
      <c r="AF475" s="57" t="s">
        <v>49</v>
      </c>
      <c r="AG475" s="42" t="s">
        <v>49</v>
      </c>
      <c r="AH475" s="57" t="s">
        <v>49</v>
      </c>
      <c r="AI475" s="42" t="s">
        <v>49</v>
      </c>
      <c r="AJ475" s="57" t="s">
        <v>49</v>
      </c>
      <c r="AK475" s="42" t="s">
        <v>49</v>
      </c>
      <c r="AL475" s="57" t="s">
        <v>49</v>
      </c>
      <c r="AM475" s="42" t="s">
        <v>49</v>
      </c>
      <c r="AN475" s="57" t="s">
        <v>49</v>
      </c>
      <c r="AO475" s="42" t="s">
        <v>49</v>
      </c>
      <c r="AP475" s="57" t="s">
        <v>49</v>
      </c>
      <c r="AQ475" s="42" t="s">
        <v>49</v>
      </c>
      <c r="AR475" s="57" t="s">
        <v>49</v>
      </c>
      <c r="AS475" s="42" t="s">
        <v>49</v>
      </c>
      <c r="AT475" s="57" t="s">
        <v>49</v>
      </c>
      <c r="AU475" s="42" t="s">
        <v>49</v>
      </c>
      <c r="AV475" s="57" t="s">
        <v>49</v>
      </c>
      <c r="AW475" s="42" t="s">
        <v>49</v>
      </c>
      <c r="AX475" s="57" t="s">
        <v>49</v>
      </c>
      <c r="AY475" s="42" t="s">
        <v>49</v>
      </c>
      <c r="AZ475" s="57" t="s">
        <v>49</v>
      </c>
      <c r="BA475" s="42" t="s">
        <v>49</v>
      </c>
      <c r="BB475" s="57" t="s">
        <v>49</v>
      </c>
      <c r="BC475" s="42" t="s">
        <v>49</v>
      </c>
      <c r="BD475" s="57" t="s">
        <v>49</v>
      </c>
      <c r="BE475" s="42" t="s">
        <v>49</v>
      </c>
      <c r="BF475" s="57" t="s">
        <v>49</v>
      </c>
      <c r="BG475" s="42" t="s">
        <v>49</v>
      </c>
      <c r="BH475" s="57" t="s">
        <v>49</v>
      </c>
      <c r="BI475" s="58"/>
    </row>
    <row r="476" spans="2:61" ht="33" customHeight="1" x14ac:dyDescent="0.2">
      <c r="B476" s="53" t="s">
        <v>977</v>
      </c>
      <c r="C476" s="54" t="s">
        <v>978</v>
      </c>
      <c r="D476" s="55" t="s">
        <v>54</v>
      </c>
      <c r="E476" s="42" t="s">
        <v>50</v>
      </c>
      <c r="F476" s="56" t="s">
        <v>51</v>
      </c>
      <c r="G476" s="42" t="s">
        <v>49</v>
      </c>
      <c r="H476" s="56" t="s">
        <v>49</v>
      </c>
      <c r="I476" s="42" t="s">
        <v>49</v>
      </c>
      <c r="J476" s="56" t="s">
        <v>49</v>
      </c>
      <c r="K476" s="42" t="s">
        <v>49</v>
      </c>
      <c r="L476" s="56" t="s">
        <v>49</v>
      </c>
      <c r="M476" s="42" t="s">
        <v>49</v>
      </c>
      <c r="N476" s="57" t="s">
        <v>49</v>
      </c>
      <c r="O476" s="42" t="s">
        <v>49</v>
      </c>
      <c r="P476" s="57" t="s">
        <v>49</v>
      </c>
      <c r="Q476" s="42" t="s">
        <v>49</v>
      </c>
      <c r="R476" s="57" t="s">
        <v>49</v>
      </c>
      <c r="S476" s="42" t="s">
        <v>49</v>
      </c>
      <c r="T476" s="57" t="s">
        <v>49</v>
      </c>
      <c r="U476" s="42" t="s">
        <v>49</v>
      </c>
      <c r="V476" s="57" t="s">
        <v>49</v>
      </c>
      <c r="W476" s="42" t="s">
        <v>49</v>
      </c>
      <c r="X476" s="57" t="s">
        <v>49</v>
      </c>
      <c r="Y476" s="42" t="s">
        <v>49</v>
      </c>
      <c r="Z476" s="57" t="s">
        <v>49</v>
      </c>
      <c r="AA476" s="42" t="s">
        <v>49</v>
      </c>
      <c r="AB476" s="57" t="s">
        <v>49</v>
      </c>
      <c r="AC476" s="42" t="s">
        <v>49</v>
      </c>
      <c r="AD476" s="57" t="s">
        <v>49</v>
      </c>
      <c r="AE476" s="42" t="s">
        <v>49</v>
      </c>
      <c r="AF476" s="57" t="s">
        <v>49</v>
      </c>
      <c r="AG476" s="42" t="s">
        <v>49</v>
      </c>
      <c r="AH476" s="57" t="s">
        <v>49</v>
      </c>
      <c r="AI476" s="42" t="s">
        <v>49</v>
      </c>
      <c r="AJ476" s="57" t="s">
        <v>49</v>
      </c>
      <c r="AK476" s="42" t="s">
        <v>49</v>
      </c>
      <c r="AL476" s="57" t="s">
        <v>49</v>
      </c>
      <c r="AM476" s="42" t="s">
        <v>49</v>
      </c>
      <c r="AN476" s="57" t="s">
        <v>49</v>
      </c>
      <c r="AO476" s="42" t="s">
        <v>49</v>
      </c>
      <c r="AP476" s="57" t="s">
        <v>49</v>
      </c>
      <c r="AQ476" s="42" t="s">
        <v>49</v>
      </c>
      <c r="AR476" s="57" t="s">
        <v>49</v>
      </c>
      <c r="AS476" s="42" t="s">
        <v>49</v>
      </c>
      <c r="AT476" s="57" t="s">
        <v>49</v>
      </c>
      <c r="AU476" s="42" t="s">
        <v>49</v>
      </c>
      <c r="AV476" s="57" t="s">
        <v>49</v>
      </c>
      <c r="AW476" s="42" t="s">
        <v>49</v>
      </c>
      <c r="AX476" s="57" t="s">
        <v>49</v>
      </c>
      <c r="AY476" s="42" t="s">
        <v>49</v>
      </c>
      <c r="AZ476" s="57" t="s">
        <v>49</v>
      </c>
      <c r="BA476" s="42" t="s">
        <v>49</v>
      </c>
      <c r="BB476" s="57" t="s">
        <v>49</v>
      </c>
      <c r="BC476" s="42" t="s">
        <v>55</v>
      </c>
      <c r="BD476" s="57" t="s">
        <v>60</v>
      </c>
      <c r="BE476" s="42" t="s">
        <v>49</v>
      </c>
      <c r="BF476" s="57" t="s">
        <v>49</v>
      </c>
      <c r="BG476" s="42" t="s">
        <v>49</v>
      </c>
      <c r="BH476" s="57" t="s">
        <v>49</v>
      </c>
      <c r="BI476" s="58"/>
    </row>
    <row r="477" spans="2:61" ht="33" customHeight="1" x14ac:dyDescent="0.2">
      <c r="B477" s="53" t="s">
        <v>979</v>
      </c>
      <c r="C477" s="54" t="s">
        <v>980</v>
      </c>
      <c r="D477" s="55" t="s">
        <v>48</v>
      </c>
      <c r="E477" s="42" t="s">
        <v>49</v>
      </c>
      <c r="F477" s="56" t="s">
        <v>49</v>
      </c>
      <c r="G477" s="42" t="s">
        <v>49</v>
      </c>
      <c r="H477" s="56" t="s">
        <v>49</v>
      </c>
      <c r="I477" s="42" t="s">
        <v>49</v>
      </c>
      <c r="J477" s="56" t="s">
        <v>49</v>
      </c>
      <c r="K477" s="42" t="s">
        <v>49</v>
      </c>
      <c r="L477" s="56" t="s">
        <v>49</v>
      </c>
      <c r="M477" s="42" t="s">
        <v>49</v>
      </c>
      <c r="N477" s="57" t="s">
        <v>49</v>
      </c>
      <c r="O477" s="42" t="s">
        <v>49</v>
      </c>
      <c r="P477" s="57" t="s">
        <v>49</v>
      </c>
      <c r="Q477" s="42" t="s">
        <v>49</v>
      </c>
      <c r="R477" s="57" t="s">
        <v>49</v>
      </c>
      <c r="S477" s="42" t="s">
        <v>50</v>
      </c>
      <c r="T477" s="57" t="s">
        <v>60</v>
      </c>
      <c r="U477" s="42" t="s">
        <v>49</v>
      </c>
      <c r="V477" s="57" t="s">
        <v>49</v>
      </c>
      <c r="W477" s="42" t="s">
        <v>49</v>
      </c>
      <c r="X477" s="57" t="s">
        <v>49</v>
      </c>
      <c r="Y477" s="42" t="s">
        <v>49</v>
      </c>
      <c r="Z477" s="57" t="s">
        <v>49</v>
      </c>
      <c r="AA477" s="42" t="s">
        <v>49</v>
      </c>
      <c r="AB477" s="57" t="s">
        <v>49</v>
      </c>
      <c r="AC477" s="42" t="s">
        <v>49</v>
      </c>
      <c r="AD477" s="57" t="s">
        <v>49</v>
      </c>
      <c r="AE477" s="42" t="s">
        <v>49</v>
      </c>
      <c r="AF477" s="57" t="s">
        <v>49</v>
      </c>
      <c r="AG477" s="42" t="s">
        <v>49</v>
      </c>
      <c r="AH477" s="57" t="s">
        <v>49</v>
      </c>
      <c r="AI477" s="42" t="s">
        <v>49</v>
      </c>
      <c r="AJ477" s="57" t="s">
        <v>49</v>
      </c>
      <c r="AK477" s="42" t="s">
        <v>49</v>
      </c>
      <c r="AL477" s="57" t="s">
        <v>49</v>
      </c>
      <c r="AM477" s="42" t="s">
        <v>49</v>
      </c>
      <c r="AN477" s="57" t="s">
        <v>49</v>
      </c>
      <c r="AO477" s="42" t="s">
        <v>49</v>
      </c>
      <c r="AP477" s="57" t="s">
        <v>49</v>
      </c>
      <c r="AQ477" s="42" t="s">
        <v>49</v>
      </c>
      <c r="AR477" s="57" t="s">
        <v>49</v>
      </c>
      <c r="AS477" s="42" t="s">
        <v>49</v>
      </c>
      <c r="AT477" s="57" t="s">
        <v>49</v>
      </c>
      <c r="AU477" s="42" t="s">
        <v>55</v>
      </c>
      <c r="AV477" s="57" t="s">
        <v>60</v>
      </c>
      <c r="AW477" s="42" t="s">
        <v>49</v>
      </c>
      <c r="AX477" s="57" t="s">
        <v>49</v>
      </c>
      <c r="AY477" s="42" t="s">
        <v>49</v>
      </c>
      <c r="AZ477" s="57" t="s">
        <v>49</v>
      </c>
      <c r="BA477" s="42" t="s">
        <v>49</v>
      </c>
      <c r="BB477" s="57" t="s">
        <v>49</v>
      </c>
      <c r="BC477" s="42" t="s">
        <v>49</v>
      </c>
      <c r="BD477" s="57" t="s">
        <v>49</v>
      </c>
      <c r="BE477" s="42" t="s">
        <v>57</v>
      </c>
      <c r="BF477" s="57" t="s">
        <v>60</v>
      </c>
      <c r="BG477" s="42" t="s">
        <v>49</v>
      </c>
      <c r="BH477" s="57" t="s">
        <v>49</v>
      </c>
      <c r="BI477" s="58"/>
    </row>
    <row r="478" spans="2:61" ht="33" customHeight="1" x14ac:dyDescent="0.2">
      <c r="B478" s="53" t="s">
        <v>981</v>
      </c>
      <c r="C478" s="54" t="s">
        <v>982</v>
      </c>
      <c r="D478" s="55" t="s">
        <v>48</v>
      </c>
      <c r="E478" s="42" t="s">
        <v>49</v>
      </c>
      <c r="F478" s="56" t="s">
        <v>49</v>
      </c>
      <c r="G478" s="42" t="s">
        <v>49</v>
      </c>
      <c r="H478" s="56" t="s">
        <v>49</v>
      </c>
      <c r="I478" s="42" t="s">
        <v>49</v>
      </c>
      <c r="J478" s="56" t="s">
        <v>49</v>
      </c>
      <c r="K478" s="42" t="s">
        <v>49</v>
      </c>
      <c r="L478" s="56" t="s">
        <v>49</v>
      </c>
      <c r="M478" s="42" t="s">
        <v>49</v>
      </c>
      <c r="N478" s="57" t="s">
        <v>49</v>
      </c>
      <c r="O478" s="42" t="s">
        <v>49</v>
      </c>
      <c r="P478" s="57" t="s">
        <v>49</v>
      </c>
      <c r="Q478" s="42" t="s">
        <v>49</v>
      </c>
      <c r="R478" s="57" t="s">
        <v>49</v>
      </c>
      <c r="S478" s="42" t="s">
        <v>49</v>
      </c>
      <c r="T478" s="57" t="s">
        <v>49</v>
      </c>
      <c r="U478" s="42" t="s">
        <v>49</v>
      </c>
      <c r="V478" s="57" t="s">
        <v>49</v>
      </c>
      <c r="W478" s="42" t="s">
        <v>49</v>
      </c>
      <c r="X478" s="57" t="s">
        <v>49</v>
      </c>
      <c r="Y478" s="42" t="s">
        <v>49</v>
      </c>
      <c r="Z478" s="57" t="s">
        <v>49</v>
      </c>
      <c r="AA478" s="42" t="s">
        <v>49</v>
      </c>
      <c r="AB478" s="57" t="s">
        <v>49</v>
      </c>
      <c r="AC478" s="42" t="s">
        <v>49</v>
      </c>
      <c r="AD478" s="57" t="s">
        <v>49</v>
      </c>
      <c r="AE478" s="42" t="s">
        <v>49</v>
      </c>
      <c r="AF478" s="57" t="s">
        <v>49</v>
      </c>
      <c r="AG478" s="42" t="s">
        <v>49</v>
      </c>
      <c r="AH478" s="57" t="s">
        <v>49</v>
      </c>
      <c r="AI478" s="42" t="s">
        <v>49</v>
      </c>
      <c r="AJ478" s="57" t="s">
        <v>49</v>
      </c>
      <c r="AK478" s="42" t="s">
        <v>49</v>
      </c>
      <c r="AL478" s="57" t="s">
        <v>49</v>
      </c>
      <c r="AM478" s="42" t="s">
        <v>49</v>
      </c>
      <c r="AN478" s="57" t="s">
        <v>49</v>
      </c>
      <c r="AO478" s="42" t="s">
        <v>49</v>
      </c>
      <c r="AP478" s="57" t="s">
        <v>49</v>
      </c>
      <c r="AQ478" s="42" t="s">
        <v>50</v>
      </c>
      <c r="AR478" s="57" t="s">
        <v>60</v>
      </c>
      <c r="AS478" s="42" t="s">
        <v>49</v>
      </c>
      <c r="AT478" s="57" t="s">
        <v>49</v>
      </c>
      <c r="AU478" s="42" t="s">
        <v>49</v>
      </c>
      <c r="AV478" s="57" t="s">
        <v>49</v>
      </c>
      <c r="AW478" s="42" t="s">
        <v>49</v>
      </c>
      <c r="AX478" s="57" t="s">
        <v>49</v>
      </c>
      <c r="AY478" s="42" t="s">
        <v>49</v>
      </c>
      <c r="AZ478" s="57" t="s">
        <v>49</v>
      </c>
      <c r="BA478" s="42" t="s">
        <v>49</v>
      </c>
      <c r="BB478" s="57" t="s">
        <v>49</v>
      </c>
      <c r="BC478" s="42" t="s">
        <v>55</v>
      </c>
      <c r="BD478" s="57" t="s">
        <v>60</v>
      </c>
      <c r="BE478" s="42" t="s">
        <v>49</v>
      </c>
      <c r="BF478" s="57" t="s">
        <v>49</v>
      </c>
      <c r="BG478" s="42" t="s">
        <v>49</v>
      </c>
      <c r="BH478" s="57" t="s">
        <v>49</v>
      </c>
      <c r="BI478" s="58"/>
    </row>
    <row r="479" spans="2:61" ht="33" customHeight="1" x14ac:dyDescent="0.2">
      <c r="B479" s="53" t="s">
        <v>983</v>
      </c>
      <c r="C479" s="54" t="s">
        <v>984</v>
      </c>
      <c r="D479" s="55" t="s">
        <v>48</v>
      </c>
      <c r="E479" s="42" t="s">
        <v>49</v>
      </c>
      <c r="F479" s="56" t="s">
        <v>49</v>
      </c>
      <c r="G479" s="42" t="s">
        <v>49</v>
      </c>
      <c r="H479" s="56" t="s">
        <v>49</v>
      </c>
      <c r="I479" s="42" t="s">
        <v>49</v>
      </c>
      <c r="J479" s="56" t="s">
        <v>49</v>
      </c>
      <c r="K479" s="42" t="s">
        <v>49</v>
      </c>
      <c r="L479" s="56" t="s">
        <v>49</v>
      </c>
      <c r="M479" s="42" t="s">
        <v>50</v>
      </c>
      <c r="N479" s="57" t="s">
        <v>51</v>
      </c>
      <c r="O479" s="42" t="s">
        <v>49</v>
      </c>
      <c r="P479" s="57" t="s">
        <v>49</v>
      </c>
      <c r="Q479" s="42" t="s">
        <v>49</v>
      </c>
      <c r="R479" s="57" t="s">
        <v>49</v>
      </c>
      <c r="S479" s="42" t="s">
        <v>49</v>
      </c>
      <c r="T479" s="57" t="s">
        <v>49</v>
      </c>
      <c r="U479" s="42" t="s">
        <v>49</v>
      </c>
      <c r="V479" s="57" t="s">
        <v>49</v>
      </c>
      <c r="W479" s="42" t="s">
        <v>49</v>
      </c>
      <c r="X479" s="57" t="s">
        <v>49</v>
      </c>
      <c r="Y479" s="42" t="s">
        <v>49</v>
      </c>
      <c r="Z479" s="57" t="s">
        <v>49</v>
      </c>
      <c r="AA479" s="42" t="s">
        <v>49</v>
      </c>
      <c r="AB479" s="57" t="s">
        <v>49</v>
      </c>
      <c r="AC479" s="42" t="s">
        <v>49</v>
      </c>
      <c r="AD479" s="57" t="s">
        <v>49</v>
      </c>
      <c r="AE479" s="42" t="s">
        <v>49</v>
      </c>
      <c r="AF479" s="57" t="s">
        <v>49</v>
      </c>
      <c r="AG479" s="42" t="s">
        <v>49</v>
      </c>
      <c r="AH479" s="57" t="s">
        <v>49</v>
      </c>
      <c r="AI479" s="42" t="s">
        <v>49</v>
      </c>
      <c r="AJ479" s="57" t="s">
        <v>49</v>
      </c>
      <c r="AK479" s="42" t="s">
        <v>55</v>
      </c>
      <c r="AL479" s="57" t="s">
        <v>51</v>
      </c>
      <c r="AM479" s="42" t="s">
        <v>49</v>
      </c>
      <c r="AN479" s="57" t="s">
        <v>49</v>
      </c>
      <c r="AO479" s="42" t="s">
        <v>49</v>
      </c>
      <c r="AP479" s="57" t="s">
        <v>49</v>
      </c>
      <c r="AQ479" s="42" t="s">
        <v>49</v>
      </c>
      <c r="AR479" s="57" t="s">
        <v>49</v>
      </c>
      <c r="AS479" s="42" t="s">
        <v>49</v>
      </c>
      <c r="AT479" s="57" t="s">
        <v>49</v>
      </c>
      <c r="AU479" s="42" t="s">
        <v>49</v>
      </c>
      <c r="AV479" s="57" t="s">
        <v>49</v>
      </c>
      <c r="AW479" s="42" t="s">
        <v>49</v>
      </c>
      <c r="AX479" s="57" t="s">
        <v>49</v>
      </c>
      <c r="AY479" s="42" t="s">
        <v>49</v>
      </c>
      <c r="AZ479" s="57" t="s">
        <v>49</v>
      </c>
      <c r="BA479" s="42" t="s">
        <v>49</v>
      </c>
      <c r="BB479" s="57" t="s">
        <v>49</v>
      </c>
      <c r="BC479" s="42" t="s">
        <v>57</v>
      </c>
      <c r="BD479" s="57" t="s">
        <v>56</v>
      </c>
      <c r="BE479" s="42" t="s">
        <v>49</v>
      </c>
      <c r="BF479" s="57" t="s">
        <v>49</v>
      </c>
      <c r="BG479" s="42" t="s">
        <v>49</v>
      </c>
      <c r="BH479" s="57" t="s">
        <v>49</v>
      </c>
      <c r="BI479" s="58"/>
    </row>
    <row r="480" spans="2:61" ht="33" customHeight="1" x14ac:dyDescent="0.2">
      <c r="B480" s="53" t="s">
        <v>985</v>
      </c>
      <c r="C480" s="54" t="s">
        <v>986</v>
      </c>
      <c r="D480" s="55" t="s">
        <v>48</v>
      </c>
      <c r="E480" s="42" t="s">
        <v>55</v>
      </c>
      <c r="F480" s="56" t="s">
        <v>56</v>
      </c>
      <c r="G480" s="42" t="s">
        <v>49</v>
      </c>
      <c r="H480" s="56" t="s">
        <v>49</v>
      </c>
      <c r="I480" s="42" t="s">
        <v>49</v>
      </c>
      <c r="J480" s="56" t="s">
        <v>49</v>
      </c>
      <c r="K480" s="42" t="s">
        <v>49</v>
      </c>
      <c r="L480" s="56" t="s">
        <v>49</v>
      </c>
      <c r="M480" s="42" t="s">
        <v>57</v>
      </c>
      <c r="N480" s="57" t="s">
        <v>51</v>
      </c>
      <c r="O480" s="42" t="s">
        <v>49</v>
      </c>
      <c r="P480" s="57" t="s">
        <v>49</v>
      </c>
      <c r="Q480" s="42" t="s">
        <v>49</v>
      </c>
      <c r="R480" s="57" t="s">
        <v>49</v>
      </c>
      <c r="S480" s="42" t="s">
        <v>49</v>
      </c>
      <c r="T480" s="57" t="s">
        <v>49</v>
      </c>
      <c r="U480" s="42" t="s">
        <v>49</v>
      </c>
      <c r="V480" s="57" t="s">
        <v>49</v>
      </c>
      <c r="W480" s="42" t="s">
        <v>49</v>
      </c>
      <c r="X480" s="57" t="s">
        <v>49</v>
      </c>
      <c r="Y480" s="42" t="s">
        <v>49</v>
      </c>
      <c r="Z480" s="57" t="s">
        <v>49</v>
      </c>
      <c r="AA480" s="42" t="s">
        <v>49</v>
      </c>
      <c r="AB480" s="57" t="s">
        <v>49</v>
      </c>
      <c r="AC480" s="42" t="s">
        <v>49</v>
      </c>
      <c r="AD480" s="57" t="s">
        <v>49</v>
      </c>
      <c r="AE480" s="42" t="s">
        <v>49</v>
      </c>
      <c r="AF480" s="57" t="s">
        <v>49</v>
      </c>
      <c r="AG480" s="42" t="s">
        <v>49</v>
      </c>
      <c r="AH480" s="57" t="s">
        <v>49</v>
      </c>
      <c r="AI480" s="42" t="s">
        <v>49</v>
      </c>
      <c r="AJ480" s="57" t="s">
        <v>49</v>
      </c>
      <c r="AK480" s="42" t="s">
        <v>49</v>
      </c>
      <c r="AL480" s="57" t="s">
        <v>49</v>
      </c>
      <c r="AM480" s="42" t="s">
        <v>49</v>
      </c>
      <c r="AN480" s="57" t="s">
        <v>49</v>
      </c>
      <c r="AO480" s="42" t="s">
        <v>49</v>
      </c>
      <c r="AP480" s="57" t="s">
        <v>49</v>
      </c>
      <c r="AQ480" s="42" t="s">
        <v>49</v>
      </c>
      <c r="AR480" s="57" t="s">
        <v>49</v>
      </c>
      <c r="AS480" s="42" t="s">
        <v>49</v>
      </c>
      <c r="AT480" s="57" t="s">
        <v>49</v>
      </c>
      <c r="AU480" s="42" t="s">
        <v>49</v>
      </c>
      <c r="AV480" s="57" t="s">
        <v>49</v>
      </c>
      <c r="AW480" s="42" t="s">
        <v>49</v>
      </c>
      <c r="AX480" s="57" t="s">
        <v>49</v>
      </c>
      <c r="AY480" s="42" t="s">
        <v>49</v>
      </c>
      <c r="AZ480" s="57" t="s">
        <v>49</v>
      </c>
      <c r="BA480" s="42" t="s">
        <v>49</v>
      </c>
      <c r="BB480" s="57" t="s">
        <v>49</v>
      </c>
      <c r="BC480" s="42" t="s">
        <v>49</v>
      </c>
      <c r="BD480" s="57" t="s">
        <v>49</v>
      </c>
      <c r="BE480" s="42" t="s">
        <v>49</v>
      </c>
      <c r="BF480" s="57" t="s">
        <v>49</v>
      </c>
      <c r="BG480" s="42" t="s">
        <v>49</v>
      </c>
      <c r="BH480" s="57" t="s">
        <v>49</v>
      </c>
      <c r="BI480" s="58"/>
    </row>
    <row r="481" spans="2:61" ht="33" customHeight="1" x14ac:dyDescent="0.2">
      <c r="B481" s="53" t="s">
        <v>987</v>
      </c>
      <c r="C481" s="54" t="s">
        <v>988</v>
      </c>
      <c r="D481" s="55" t="s">
        <v>48</v>
      </c>
      <c r="E481" s="42" t="s">
        <v>49</v>
      </c>
      <c r="F481" s="56" t="s">
        <v>49</v>
      </c>
      <c r="G481" s="42" t="s">
        <v>49</v>
      </c>
      <c r="H481" s="56" t="s">
        <v>49</v>
      </c>
      <c r="I481" s="42" t="s">
        <v>49</v>
      </c>
      <c r="J481" s="56" t="s">
        <v>49</v>
      </c>
      <c r="K481" s="42" t="s">
        <v>49</v>
      </c>
      <c r="L481" s="56" t="s">
        <v>49</v>
      </c>
      <c r="M481" s="42" t="s">
        <v>49</v>
      </c>
      <c r="N481" s="57" t="s">
        <v>49</v>
      </c>
      <c r="O481" s="42" t="s">
        <v>49</v>
      </c>
      <c r="P481" s="57" t="s">
        <v>49</v>
      </c>
      <c r="Q481" s="42" t="s">
        <v>49</v>
      </c>
      <c r="R481" s="57" t="s">
        <v>49</v>
      </c>
      <c r="S481" s="42" t="s">
        <v>49</v>
      </c>
      <c r="T481" s="57" t="s">
        <v>49</v>
      </c>
      <c r="U481" s="42" t="s">
        <v>49</v>
      </c>
      <c r="V481" s="57" t="s">
        <v>49</v>
      </c>
      <c r="W481" s="42" t="s">
        <v>49</v>
      </c>
      <c r="X481" s="57" t="s">
        <v>49</v>
      </c>
      <c r="Y481" s="42" t="s">
        <v>49</v>
      </c>
      <c r="Z481" s="57" t="s">
        <v>49</v>
      </c>
      <c r="AA481" s="42" t="s">
        <v>49</v>
      </c>
      <c r="AB481" s="57" t="s">
        <v>49</v>
      </c>
      <c r="AC481" s="42" t="s">
        <v>49</v>
      </c>
      <c r="AD481" s="57" t="s">
        <v>49</v>
      </c>
      <c r="AE481" s="42" t="s">
        <v>49</v>
      </c>
      <c r="AF481" s="57" t="s">
        <v>49</v>
      </c>
      <c r="AG481" s="42" t="s">
        <v>49</v>
      </c>
      <c r="AH481" s="57" t="s">
        <v>49</v>
      </c>
      <c r="AI481" s="42" t="s">
        <v>49</v>
      </c>
      <c r="AJ481" s="57" t="s">
        <v>49</v>
      </c>
      <c r="AK481" s="42" t="s">
        <v>49</v>
      </c>
      <c r="AL481" s="57" t="s">
        <v>49</v>
      </c>
      <c r="AM481" s="42" t="s">
        <v>49</v>
      </c>
      <c r="AN481" s="57" t="s">
        <v>49</v>
      </c>
      <c r="AO481" s="42" t="s">
        <v>49</v>
      </c>
      <c r="AP481" s="57" t="s">
        <v>49</v>
      </c>
      <c r="AQ481" s="42" t="s">
        <v>50</v>
      </c>
      <c r="AR481" s="57" t="s">
        <v>51</v>
      </c>
      <c r="AS481" s="42" t="s">
        <v>49</v>
      </c>
      <c r="AT481" s="57" t="s">
        <v>49</v>
      </c>
      <c r="AU481" s="42" t="s">
        <v>49</v>
      </c>
      <c r="AV481" s="57" t="s">
        <v>49</v>
      </c>
      <c r="AW481" s="42" t="s">
        <v>49</v>
      </c>
      <c r="AX481" s="57" t="s">
        <v>49</v>
      </c>
      <c r="AY481" s="42" t="s">
        <v>49</v>
      </c>
      <c r="AZ481" s="57" t="s">
        <v>49</v>
      </c>
      <c r="BA481" s="42" t="s">
        <v>49</v>
      </c>
      <c r="BB481" s="57" t="s">
        <v>49</v>
      </c>
      <c r="BC481" s="42" t="s">
        <v>49</v>
      </c>
      <c r="BD481" s="57" t="s">
        <v>49</v>
      </c>
      <c r="BE481" s="42" t="s">
        <v>49</v>
      </c>
      <c r="BF481" s="57" t="s">
        <v>49</v>
      </c>
      <c r="BG481" s="42" t="s">
        <v>49</v>
      </c>
      <c r="BH481" s="57" t="s">
        <v>49</v>
      </c>
      <c r="BI481" s="58"/>
    </row>
    <row r="482" spans="2:61" ht="33" customHeight="1" x14ac:dyDescent="0.2">
      <c r="B482" s="53" t="s">
        <v>989</v>
      </c>
      <c r="C482" s="54" t="s">
        <v>990</v>
      </c>
      <c r="D482" s="55" t="s">
        <v>48</v>
      </c>
      <c r="E482" s="42" t="s">
        <v>49</v>
      </c>
      <c r="F482" s="56" t="s">
        <v>49</v>
      </c>
      <c r="G482" s="42" t="s">
        <v>49</v>
      </c>
      <c r="H482" s="56" t="s">
        <v>49</v>
      </c>
      <c r="I482" s="42" t="s">
        <v>49</v>
      </c>
      <c r="J482" s="56" t="s">
        <v>49</v>
      </c>
      <c r="K482" s="42" t="s">
        <v>49</v>
      </c>
      <c r="L482" s="56" t="s">
        <v>49</v>
      </c>
      <c r="M482" s="42" t="s">
        <v>49</v>
      </c>
      <c r="N482" s="57" t="s">
        <v>49</v>
      </c>
      <c r="O482" s="42" t="s">
        <v>49</v>
      </c>
      <c r="P482" s="57" t="s">
        <v>49</v>
      </c>
      <c r="Q482" s="42" t="s">
        <v>49</v>
      </c>
      <c r="R482" s="57" t="s">
        <v>49</v>
      </c>
      <c r="S482" s="42" t="s">
        <v>49</v>
      </c>
      <c r="T482" s="57" t="s">
        <v>49</v>
      </c>
      <c r="U482" s="42" t="s">
        <v>50</v>
      </c>
      <c r="V482" s="57" t="s">
        <v>60</v>
      </c>
      <c r="W482" s="42" t="s">
        <v>49</v>
      </c>
      <c r="X482" s="57" t="s">
        <v>49</v>
      </c>
      <c r="Y482" s="42" t="s">
        <v>49</v>
      </c>
      <c r="Z482" s="57" t="s">
        <v>49</v>
      </c>
      <c r="AA482" s="42" t="s">
        <v>49</v>
      </c>
      <c r="AB482" s="57" t="s">
        <v>49</v>
      </c>
      <c r="AC482" s="42" t="s">
        <v>49</v>
      </c>
      <c r="AD482" s="57" t="s">
        <v>49</v>
      </c>
      <c r="AE482" s="42" t="s">
        <v>49</v>
      </c>
      <c r="AF482" s="57" t="s">
        <v>49</v>
      </c>
      <c r="AG482" s="42" t="s">
        <v>49</v>
      </c>
      <c r="AH482" s="57" t="s">
        <v>49</v>
      </c>
      <c r="AI482" s="42" t="s">
        <v>49</v>
      </c>
      <c r="AJ482" s="57" t="s">
        <v>49</v>
      </c>
      <c r="AK482" s="42" t="s">
        <v>49</v>
      </c>
      <c r="AL482" s="57" t="s">
        <v>49</v>
      </c>
      <c r="AM482" s="42" t="s">
        <v>49</v>
      </c>
      <c r="AN482" s="57" t="s">
        <v>49</v>
      </c>
      <c r="AO482" s="42" t="s">
        <v>49</v>
      </c>
      <c r="AP482" s="57" t="s">
        <v>49</v>
      </c>
      <c r="AQ482" s="42" t="s">
        <v>49</v>
      </c>
      <c r="AR482" s="57" t="s">
        <v>49</v>
      </c>
      <c r="AS482" s="42" t="s">
        <v>49</v>
      </c>
      <c r="AT482" s="57" t="s">
        <v>49</v>
      </c>
      <c r="AU482" s="42" t="s">
        <v>49</v>
      </c>
      <c r="AV482" s="57" t="s">
        <v>49</v>
      </c>
      <c r="AW482" s="42" t="s">
        <v>49</v>
      </c>
      <c r="AX482" s="57" t="s">
        <v>49</v>
      </c>
      <c r="AY482" s="42" t="s">
        <v>49</v>
      </c>
      <c r="AZ482" s="57" t="s">
        <v>49</v>
      </c>
      <c r="BA482" s="42" t="s">
        <v>49</v>
      </c>
      <c r="BB482" s="57" t="s">
        <v>49</v>
      </c>
      <c r="BC482" s="42" t="s">
        <v>49</v>
      </c>
      <c r="BD482" s="57" t="s">
        <v>49</v>
      </c>
      <c r="BE482" s="42" t="s">
        <v>49</v>
      </c>
      <c r="BF482" s="57" t="s">
        <v>49</v>
      </c>
      <c r="BG482" s="42" t="s">
        <v>49</v>
      </c>
      <c r="BH482" s="57" t="s">
        <v>49</v>
      </c>
      <c r="BI482" s="58"/>
    </row>
    <row r="483" spans="2:61" ht="33" customHeight="1" x14ac:dyDescent="0.2">
      <c r="B483" s="53" t="s">
        <v>991</v>
      </c>
      <c r="C483" s="54" t="s">
        <v>992</v>
      </c>
      <c r="D483" s="55" t="s">
        <v>48</v>
      </c>
      <c r="E483" s="42" t="s">
        <v>49</v>
      </c>
      <c r="F483" s="56" t="s">
        <v>49</v>
      </c>
      <c r="G483" s="42" t="s">
        <v>49</v>
      </c>
      <c r="H483" s="56" t="s">
        <v>49</v>
      </c>
      <c r="I483" s="42" t="s">
        <v>49</v>
      </c>
      <c r="J483" s="56" t="s">
        <v>49</v>
      </c>
      <c r="K483" s="42" t="s">
        <v>49</v>
      </c>
      <c r="L483" s="56" t="s">
        <v>49</v>
      </c>
      <c r="M483" s="42" t="s">
        <v>50</v>
      </c>
      <c r="N483" s="57" t="s">
        <v>60</v>
      </c>
      <c r="O483" s="42" t="s">
        <v>49</v>
      </c>
      <c r="P483" s="57" t="s">
        <v>49</v>
      </c>
      <c r="Q483" s="42" t="s">
        <v>49</v>
      </c>
      <c r="R483" s="57" t="s">
        <v>49</v>
      </c>
      <c r="S483" s="42" t="s">
        <v>49</v>
      </c>
      <c r="T483" s="57" t="s">
        <v>49</v>
      </c>
      <c r="U483" s="42" t="s">
        <v>49</v>
      </c>
      <c r="V483" s="57" t="s">
        <v>49</v>
      </c>
      <c r="W483" s="42" t="s">
        <v>49</v>
      </c>
      <c r="X483" s="57" t="s">
        <v>49</v>
      </c>
      <c r="Y483" s="42" t="s">
        <v>49</v>
      </c>
      <c r="Z483" s="57" t="s">
        <v>49</v>
      </c>
      <c r="AA483" s="42" t="s">
        <v>49</v>
      </c>
      <c r="AB483" s="57" t="s">
        <v>49</v>
      </c>
      <c r="AC483" s="42" t="s">
        <v>49</v>
      </c>
      <c r="AD483" s="57" t="s">
        <v>49</v>
      </c>
      <c r="AE483" s="42" t="s">
        <v>49</v>
      </c>
      <c r="AF483" s="57" t="s">
        <v>49</v>
      </c>
      <c r="AG483" s="42" t="s">
        <v>49</v>
      </c>
      <c r="AH483" s="57" t="s">
        <v>49</v>
      </c>
      <c r="AI483" s="42" t="s">
        <v>49</v>
      </c>
      <c r="AJ483" s="57" t="s">
        <v>49</v>
      </c>
      <c r="AK483" s="42" t="s">
        <v>49</v>
      </c>
      <c r="AL483" s="57" t="s">
        <v>49</v>
      </c>
      <c r="AM483" s="42" t="s">
        <v>49</v>
      </c>
      <c r="AN483" s="57" t="s">
        <v>49</v>
      </c>
      <c r="AO483" s="42" t="s">
        <v>49</v>
      </c>
      <c r="AP483" s="57" t="s">
        <v>49</v>
      </c>
      <c r="AQ483" s="42" t="s">
        <v>49</v>
      </c>
      <c r="AR483" s="57" t="s">
        <v>49</v>
      </c>
      <c r="AS483" s="42" t="s">
        <v>49</v>
      </c>
      <c r="AT483" s="57" t="s">
        <v>49</v>
      </c>
      <c r="AU483" s="42" t="s">
        <v>49</v>
      </c>
      <c r="AV483" s="57" t="s">
        <v>49</v>
      </c>
      <c r="AW483" s="42" t="s">
        <v>49</v>
      </c>
      <c r="AX483" s="57" t="s">
        <v>49</v>
      </c>
      <c r="AY483" s="42" t="s">
        <v>49</v>
      </c>
      <c r="AZ483" s="57" t="s">
        <v>49</v>
      </c>
      <c r="BA483" s="42" t="s">
        <v>49</v>
      </c>
      <c r="BB483" s="57" t="s">
        <v>49</v>
      </c>
      <c r="BC483" s="42" t="s">
        <v>49</v>
      </c>
      <c r="BD483" s="57" t="s">
        <v>49</v>
      </c>
      <c r="BE483" s="42" t="s">
        <v>49</v>
      </c>
      <c r="BF483" s="57" t="s">
        <v>49</v>
      </c>
      <c r="BG483" s="42" t="s">
        <v>49</v>
      </c>
      <c r="BH483" s="57" t="s">
        <v>49</v>
      </c>
      <c r="BI483" s="58"/>
    </row>
    <row r="484" spans="2:61" ht="33" customHeight="1" x14ac:dyDescent="0.2">
      <c r="B484" s="53" t="s">
        <v>993</v>
      </c>
      <c r="C484" s="54" t="s">
        <v>994</v>
      </c>
      <c r="D484" s="55" t="s">
        <v>48</v>
      </c>
      <c r="E484" s="42" t="s">
        <v>55</v>
      </c>
      <c r="F484" s="56" t="s">
        <v>60</v>
      </c>
      <c r="G484" s="42" t="s">
        <v>50</v>
      </c>
      <c r="H484" s="56" t="s">
        <v>60</v>
      </c>
      <c r="I484" s="42" t="s">
        <v>49</v>
      </c>
      <c r="J484" s="56" t="s">
        <v>49</v>
      </c>
      <c r="K484" s="42" t="s">
        <v>49</v>
      </c>
      <c r="L484" s="56" t="s">
        <v>49</v>
      </c>
      <c r="M484" s="42" t="s">
        <v>49</v>
      </c>
      <c r="N484" s="57" t="s">
        <v>49</v>
      </c>
      <c r="O484" s="42" t="s">
        <v>49</v>
      </c>
      <c r="P484" s="57" t="s">
        <v>49</v>
      </c>
      <c r="Q484" s="42" t="s">
        <v>49</v>
      </c>
      <c r="R484" s="57" t="s">
        <v>49</v>
      </c>
      <c r="S484" s="42" t="s">
        <v>49</v>
      </c>
      <c r="T484" s="57" t="s">
        <v>49</v>
      </c>
      <c r="U484" s="42" t="s">
        <v>49</v>
      </c>
      <c r="V484" s="57" t="s">
        <v>49</v>
      </c>
      <c r="W484" s="42" t="s">
        <v>49</v>
      </c>
      <c r="X484" s="57" t="s">
        <v>49</v>
      </c>
      <c r="Y484" s="42" t="s">
        <v>49</v>
      </c>
      <c r="Z484" s="57" t="s">
        <v>49</v>
      </c>
      <c r="AA484" s="42" t="s">
        <v>49</v>
      </c>
      <c r="AB484" s="57" t="s">
        <v>49</v>
      </c>
      <c r="AC484" s="42" t="s">
        <v>49</v>
      </c>
      <c r="AD484" s="57" t="s">
        <v>49</v>
      </c>
      <c r="AE484" s="42" t="s">
        <v>49</v>
      </c>
      <c r="AF484" s="57" t="s">
        <v>49</v>
      </c>
      <c r="AG484" s="42" t="s">
        <v>49</v>
      </c>
      <c r="AH484" s="57" t="s">
        <v>49</v>
      </c>
      <c r="AI484" s="42" t="s">
        <v>49</v>
      </c>
      <c r="AJ484" s="57" t="s">
        <v>49</v>
      </c>
      <c r="AK484" s="42" t="s">
        <v>49</v>
      </c>
      <c r="AL484" s="57" t="s">
        <v>49</v>
      </c>
      <c r="AM484" s="42" t="s">
        <v>49</v>
      </c>
      <c r="AN484" s="57" t="s">
        <v>49</v>
      </c>
      <c r="AO484" s="42" t="s">
        <v>49</v>
      </c>
      <c r="AP484" s="57" t="s">
        <v>49</v>
      </c>
      <c r="AQ484" s="42" t="s">
        <v>49</v>
      </c>
      <c r="AR484" s="57" t="s">
        <v>49</v>
      </c>
      <c r="AS484" s="42" t="s">
        <v>49</v>
      </c>
      <c r="AT484" s="57" t="s">
        <v>49</v>
      </c>
      <c r="AU484" s="42" t="s">
        <v>49</v>
      </c>
      <c r="AV484" s="57" t="s">
        <v>49</v>
      </c>
      <c r="AW484" s="42" t="s">
        <v>49</v>
      </c>
      <c r="AX484" s="57" t="s">
        <v>49</v>
      </c>
      <c r="AY484" s="42" t="s">
        <v>49</v>
      </c>
      <c r="AZ484" s="57" t="s">
        <v>49</v>
      </c>
      <c r="BA484" s="42" t="s">
        <v>49</v>
      </c>
      <c r="BB484" s="57" t="s">
        <v>49</v>
      </c>
      <c r="BC484" s="42" t="s">
        <v>49</v>
      </c>
      <c r="BD484" s="57" t="s">
        <v>49</v>
      </c>
      <c r="BE484" s="42" t="s">
        <v>49</v>
      </c>
      <c r="BF484" s="57" t="s">
        <v>49</v>
      </c>
      <c r="BG484" s="42" t="s">
        <v>49</v>
      </c>
      <c r="BH484" s="57" t="s">
        <v>49</v>
      </c>
      <c r="BI484" s="58"/>
    </row>
    <row r="485" spans="2:61" ht="33" customHeight="1" x14ac:dyDescent="0.2">
      <c r="B485" s="53" t="s">
        <v>995</v>
      </c>
      <c r="C485" s="54" t="s">
        <v>996</v>
      </c>
      <c r="D485" s="55" t="s">
        <v>48</v>
      </c>
      <c r="E485" s="42" t="s">
        <v>50</v>
      </c>
      <c r="F485" s="56" t="s">
        <v>60</v>
      </c>
      <c r="G485" s="42" t="s">
        <v>55</v>
      </c>
      <c r="H485" s="56" t="s">
        <v>60</v>
      </c>
      <c r="I485" s="42" t="s">
        <v>49</v>
      </c>
      <c r="J485" s="56" t="s">
        <v>49</v>
      </c>
      <c r="K485" s="42" t="s">
        <v>49</v>
      </c>
      <c r="L485" s="56" t="s">
        <v>49</v>
      </c>
      <c r="M485" s="42" t="s">
        <v>49</v>
      </c>
      <c r="N485" s="57" t="s">
        <v>49</v>
      </c>
      <c r="O485" s="42" t="s">
        <v>49</v>
      </c>
      <c r="P485" s="57" t="s">
        <v>49</v>
      </c>
      <c r="Q485" s="42" t="s">
        <v>49</v>
      </c>
      <c r="R485" s="57" t="s">
        <v>49</v>
      </c>
      <c r="S485" s="42" t="s">
        <v>49</v>
      </c>
      <c r="T485" s="57" t="s">
        <v>49</v>
      </c>
      <c r="U485" s="42" t="s">
        <v>49</v>
      </c>
      <c r="V485" s="57" t="s">
        <v>49</v>
      </c>
      <c r="W485" s="42" t="s">
        <v>49</v>
      </c>
      <c r="X485" s="57" t="s">
        <v>49</v>
      </c>
      <c r="Y485" s="42" t="s">
        <v>49</v>
      </c>
      <c r="Z485" s="57" t="s">
        <v>49</v>
      </c>
      <c r="AA485" s="42" t="s">
        <v>49</v>
      </c>
      <c r="AB485" s="57" t="s">
        <v>49</v>
      </c>
      <c r="AC485" s="42" t="s">
        <v>49</v>
      </c>
      <c r="AD485" s="57" t="s">
        <v>49</v>
      </c>
      <c r="AE485" s="42" t="s">
        <v>49</v>
      </c>
      <c r="AF485" s="57" t="s">
        <v>49</v>
      </c>
      <c r="AG485" s="42" t="s">
        <v>49</v>
      </c>
      <c r="AH485" s="57" t="s">
        <v>49</v>
      </c>
      <c r="AI485" s="42" t="s">
        <v>49</v>
      </c>
      <c r="AJ485" s="57" t="s">
        <v>49</v>
      </c>
      <c r="AK485" s="42" t="s">
        <v>49</v>
      </c>
      <c r="AL485" s="57" t="s">
        <v>49</v>
      </c>
      <c r="AM485" s="42" t="s">
        <v>49</v>
      </c>
      <c r="AN485" s="57" t="s">
        <v>49</v>
      </c>
      <c r="AO485" s="42" t="s">
        <v>49</v>
      </c>
      <c r="AP485" s="57" t="s">
        <v>49</v>
      </c>
      <c r="AQ485" s="42" t="s">
        <v>49</v>
      </c>
      <c r="AR485" s="57" t="s">
        <v>49</v>
      </c>
      <c r="AS485" s="42" t="s">
        <v>49</v>
      </c>
      <c r="AT485" s="57" t="s">
        <v>49</v>
      </c>
      <c r="AU485" s="42" t="s">
        <v>49</v>
      </c>
      <c r="AV485" s="57" t="s">
        <v>49</v>
      </c>
      <c r="AW485" s="42" t="s">
        <v>49</v>
      </c>
      <c r="AX485" s="57" t="s">
        <v>49</v>
      </c>
      <c r="AY485" s="42" t="s">
        <v>49</v>
      </c>
      <c r="AZ485" s="57" t="s">
        <v>49</v>
      </c>
      <c r="BA485" s="42" t="s">
        <v>49</v>
      </c>
      <c r="BB485" s="57" t="s">
        <v>49</v>
      </c>
      <c r="BC485" s="42" t="s">
        <v>57</v>
      </c>
      <c r="BD485" s="57" t="s">
        <v>60</v>
      </c>
      <c r="BE485" s="42" t="s">
        <v>49</v>
      </c>
      <c r="BF485" s="57" t="s">
        <v>49</v>
      </c>
      <c r="BG485" s="42" t="s">
        <v>49</v>
      </c>
      <c r="BH485" s="57" t="s">
        <v>49</v>
      </c>
      <c r="BI485" s="58"/>
    </row>
    <row r="486" spans="2:61" ht="11.25" customHeight="1" x14ac:dyDescent="0.2">
      <c r="B486" s="53">
        <v>0</v>
      </c>
      <c r="C486" s="54" t="s">
        <v>997</v>
      </c>
      <c r="D486" s="55">
        <v>0</v>
      </c>
      <c r="E486" s="42" t="s">
        <v>49</v>
      </c>
      <c r="F486" s="56" t="s">
        <v>49</v>
      </c>
      <c r="G486" s="42" t="s">
        <v>49</v>
      </c>
      <c r="H486" s="56" t="s">
        <v>49</v>
      </c>
      <c r="I486" s="42" t="s">
        <v>49</v>
      </c>
      <c r="J486" s="56" t="s">
        <v>49</v>
      </c>
      <c r="K486" s="42" t="s">
        <v>49</v>
      </c>
      <c r="L486" s="56" t="s">
        <v>49</v>
      </c>
      <c r="M486" s="42" t="s">
        <v>49</v>
      </c>
      <c r="N486" s="57" t="s">
        <v>49</v>
      </c>
      <c r="O486" s="42" t="s">
        <v>49</v>
      </c>
      <c r="P486" s="57" t="s">
        <v>49</v>
      </c>
      <c r="Q486" s="42" t="s">
        <v>49</v>
      </c>
      <c r="R486" s="57" t="s">
        <v>49</v>
      </c>
      <c r="S486" s="42" t="s">
        <v>49</v>
      </c>
      <c r="T486" s="57" t="s">
        <v>49</v>
      </c>
      <c r="U486" s="42" t="s">
        <v>49</v>
      </c>
      <c r="V486" s="57" t="s">
        <v>49</v>
      </c>
      <c r="W486" s="42" t="s">
        <v>49</v>
      </c>
      <c r="X486" s="57" t="s">
        <v>49</v>
      </c>
      <c r="Y486" s="42" t="s">
        <v>49</v>
      </c>
      <c r="Z486" s="57" t="s">
        <v>49</v>
      </c>
      <c r="AA486" s="42" t="s">
        <v>49</v>
      </c>
      <c r="AB486" s="57" t="s">
        <v>49</v>
      </c>
      <c r="AC486" s="42" t="s">
        <v>49</v>
      </c>
      <c r="AD486" s="57" t="s">
        <v>49</v>
      </c>
      <c r="AE486" s="42" t="s">
        <v>49</v>
      </c>
      <c r="AF486" s="57" t="s">
        <v>49</v>
      </c>
      <c r="AG486" s="42" t="s">
        <v>49</v>
      </c>
      <c r="AH486" s="57" t="s">
        <v>49</v>
      </c>
      <c r="AI486" s="42" t="s">
        <v>49</v>
      </c>
      <c r="AJ486" s="57" t="s">
        <v>49</v>
      </c>
      <c r="AK486" s="42" t="s">
        <v>49</v>
      </c>
      <c r="AL486" s="57" t="s">
        <v>49</v>
      </c>
      <c r="AM486" s="42" t="s">
        <v>49</v>
      </c>
      <c r="AN486" s="57" t="s">
        <v>49</v>
      </c>
      <c r="AO486" s="42" t="s">
        <v>49</v>
      </c>
      <c r="AP486" s="57" t="s">
        <v>49</v>
      </c>
      <c r="AQ486" s="42" t="s">
        <v>49</v>
      </c>
      <c r="AR486" s="57" t="s">
        <v>49</v>
      </c>
      <c r="AS486" s="42" t="s">
        <v>49</v>
      </c>
      <c r="AT486" s="57" t="s">
        <v>49</v>
      </c>
      <c r="AU486" s="42" t="s">
        <v>49</v>
      </c>
      <c r="AV486" s="57" t="s">
        <v>49</v>
      </c>
      <c r="AW486" s="42" t="s">
        <v>49</v>
      </c>
      <c r="AX486" s="57" t="s">
        <v>49</v>
      </c>
      <c r="AY486" s="42" t="s">
        <v>49</v>
      </c>
      <c r="AZ486" s="57" t="s">
        <v>49</v>
      </c>
      <c r="BA486" s="42" t="s">
        <v>49</v>
      </c>
      <c r="BB486" s="57" t="s">
        <v>49</v>
      </c>
      <c r="BC486" s="42" t="s">
        <v>49</v>
      </c>
      <c r="BD486" s="57" t="s">
        <v>49</v>
      </c>
      <c r="BE486" s="42" t="s">
        <v>49</v>
      </c>
      <c r="BF486" s="57" t="s">
        <v>49</v>
      </c>
      <c r="BG486" s="42" t="s">
        <v>49</v>
      </c>
      <c r="BH486" s="57" t="s">
        <v>49</v>
      </c>
    </row>
    <row r="487" spans="2:61" ht="11.25" customHeight="1" x14ac:dyDescent="0.2">
      <c r="B487" s="53">
        <v>0</v>
      </c>
      <c r="C487" s="54" t="s">
        <v>997</v>
      </c>
      <c r="D487" s="55">
        <v>0</v>
      </c>
      <c r="E487" s="42" t="s">
        <v>49</v>
      </c>
      <c r="F487" s="56" t="s">
        <v>49</v>
      </c>
      <c r="G487" s="42" t="s">
        <v>49</v>
      </c>
      <c r="H487" s="56" t="s">
        <v>49</v>
      </c>
      <c r="I487" s="42" t="s">
        <v>49</v>
      </c>
      <c r="J487" s="56" t="s">
        <v>49</v>
      </c>
      <c r="K487" s="42" t="s">
        <v>49</v>
      </c>
      <c r="L487" s="56" t="s">
        <v>49</v>
      </c>
      <c r="M487" s="42" t="s">
        <v>49</v>
      </c>
      <c r="N487" s="57" t="s">
        <v>49</v>
      </c>
      <c r="O487" s="42" t="s">
        <v>49</v>
      </c>
      <c r="P487" s="57" t="s">
        <v>49</v>
      </c>
      <c r="Q487" s="42" t="s">
        <v>49</v>
      </c>
      <c r="R487" s="57" t="s">
        <v>49</v>
      </c>
      <c r="S487" s="42" t="s">
        <v>49</v>
      </c>
      <c r="T487" s="57" t="s">
        <v>49</v>
      </c>
      <c r="U487" s="42" t="s">
        <v>49</v>
      </c>
      <c r="V487" s="57" t="s">
        <v>49</v>
      </c>
      <c r="W487" s="42" t="s">
        <v>49</v>
      </c>
      <c r="X487" s="57" t="s">
        <v>49</v>
      </c>
      <c r="Y487" s="42" t="s">
        <v>49</v>
      </c>
      <c r="Z487" s="57" t="s">
        <v>49</v>
      </c>
      <c r="AA487" s="42" t="s">
        <v>49</v>
      </c>
      <c r="AB487" s="57" t="s">
        <v>49</v>
      </c>
      <c r="AC487" s="42" t="s">
        <v>49</v>
      </c>
      <c r="AD487" s="57" t="s">
        <v>49</v>
      </c>
      <c r="AE487" s="42" t="s">
        <v>49</v>
      </c>
      <c r="AF487" s="57" t="s">
        <v>49</v>
      </c>
      <c r="AG487" s="42" t="s">
        <v>49</v>
      </c>
      <c r="AH487" s="57" t="s">
        <v>49</v>
      </c>
      <c r="AI487" s="42" t="s">
        <v>49</v>
      </c>
      <c r="AJ487" s="57" t="s">
        <v>49</v>
      </c>
      <c r="AK487" s="42" t="s">
        <v>49</v>
      </c>
      <c r="AL487" s="57" t="s">
        <v>49</v>
      </c>
      <c r="AM487" s="42" t="s">
        <v>49</v>
      </c>
      <c r="AN487" s="57" t="s">
        <v>49</v>
      </c>
      <c r="AO487" s="42" t="s">
        <v>49</v>
      </c>
      <c r="AP487" s="57" t="s">
        <v>49</v>
      </c>
      <c r="AQ487" s="42" t="s">
        <v>49</v>
      </c>
      <c r="AR487" s="57" t="s">
        <v>49</v>
      </c>
      <c r="AS487" s="42" t="s">
        <v>49</v>
      </c>
      <c r="AT487" s="57" t="s">
        <v>49</v>
      </c>
      <c r="AU487" s="42" t="s">
        <v>49</v>
      </c>
      <c r="AV487" s="57" t="s">
        <v>49</v>
      </c>
      <c r="AW487" s="42" t="s">
        <v>49</v>
      </c>
      <c r="AX487" s="57" t="s">
        <v>49</v>
      </c>
      <c r="AY487" s="42" t="s">
        <v>49</v>
      </c>
      <c r="AZ487" s="57" t="s">
        <v>49</v>
      </c>
      <c r="BA487" s="42" t="s">
        <v>49</v>
      </c>
      <c r="BB487" s="57" t="s">
        <v>49</v>
      </c>
      <c r="BC487" s="42" t="s">
        <v>49</v>
      </c>
      <c r="BD487" s="57" t="s">
        <v>49</v>
      </c>
      <c r="BE487" s="42" t="s">
        <v>49</v>
      </c>
      <c r="BF487" s="57" t="s">
        <v>49</v>
      </c>
      <c r="BG487" s="42" t="s">
        <v>49</v>
      </c>
      <c r="BH487" s="57" t="s">
        <v>49</v>
      </c>
    </row>
    <row r="488" spans="2:61" ht="11.25" customHeight="1" x14ac:dyDescent="0.2">
      <c r="B488" s="53">
        <v>0</v>
      </c>
      <c r="C488" s="54" t="s">
        <v>997</v>
      </c>
      <c r="D488" s="55">
        <v>0</v>
      </c>
      <c r="E488" s="42" t="s">
        <v>49</v>
      </c>
      <c r="F488" s="56" t="s">
        <v>49</v>
      </c>
      <c r="G488" s="42" t="s">
        <v>49</v>
      </c>
      <c r="H488" s="56" t="s">
        <v>49</v>
      </c>
      <c r="I488" s="42" t="s">
        <v>49</v>
      </c>
      <c r="J488" s="56" t="s">
        <v>49</v>
      </c>
      <c r="K488" s="42" t="s">
        <v>49</v>
      </c>
      <c r="L488" s="56" t="s">
        <v>49</v>
      </c>
      <c r="M488" s="42" t="s">
        <v>49</v>
      </c>
      <c r="N488" s="57" t="s">
        <v>49</v>
      </c>
      <c r="O488" s="42" t="s">
        <v>49</v>
      </c>
      <c r="P488" s="57" t="s">
        <v>49</v>
      </c>
      <c r="Q488" s="42" t="s">
        <v>49</v>
      </c>
      <c r="R488" s="57" t="s">
        <v>49</v>
      </c>
      <c r="S488" s="42" t="s">
        <v>49</v>
      </c>
      <c r="T488" s="57" t="s">
        <v>49</v>
      </c>
      <c r="U488" s="42" t="s">
        <v>49</v>
      </c>
      <c r="V488" s="57" t="s">
        <v>49</v>
      </c>
      <c r="W488" s="42" t="s">
        <v>49</v>
      </c>
      <c r="X488" s="57" t="s">
        <v>49</v>
      </c>
      <c r="Y488" s="42" t="s">
        <v>49</v>
      </c>
      <c r="Z488" s="57" t="s">
        <v>49</v>
      </c>
      <c r="AA488" s="42" t="s">
        <v>49</v>
      </c>
      <c r="AB488" s="57" t="s">
        <v>49</v>
      </c>
      <c r="AC488" s="42" t="s">
        <v>49</v>
      </c>
      <c r="AD488" s="57" t="s">
        <v>49</v>
      </c>
      <c r="AE488" s="42" t="s">
        <v>49</v>
      </c>
      <c r="AF488" s="57" t="s">
        <v>49</v>
      </c>
      <c r="AG488" s="42" t="s">
        <v>49</v>
      </c>
      <c r="AH488" s="57" t="s">
        <v>49</v>
      </c>
      <c r="AI488" s="42" t="s">
        <v>49</v>
      </c>
      <c r="AJ488" s="57" t="s">
        <v>49</v>
      </c>
      <c r="AK488" s="42" t="s">
        <v>49</v>
      </c>
      <c r="AL488" s="57" t="s">
        <v>49</v>
      </c>
      <c r="AM488" s="42" t="s">
        <v>49</v>
      </c>
      <c r="AN488" s="57" t="s">
        <v>49</v>
      </c>
      <c r="AO488" s="42" t="s">
        <v>49</v>
      </c>
      <c r="AP488" s="57" t="s">
        <v>49</v>
      </c>
      <c r="AQ488" s="42" t="s">
        <v>49</v>
      </c>
      <c r="AR488" s="57" t="s">
        <v>49</v>
      </c>
      <c r="AS488" s="42" t="s">
        <v>49</v>
      </c>
      <c r="AT488" s="57" t="s">
        <v>49</v>
      </c>
      <c r="AU488" s="42" t="s">
        <v>49</v>
      </c>
      <c r="AV488" s="57" t="s">
        <v>49</v>
      </c>
      <c r="AW488" s="42" t="s">
        <v>49</v>
      </c>
      <c r="AX488" s="57" t="s">
        <v>49</v>
      </c>
      <c r="AY488" s="42" t="s">
        <v>49</v>
      </c>
      <c r="AZ488" s="57" t="s">
        <v>49</v>
      </c>
      <c r="BA488" s="42" t="s">
        <v>49</v>
      </c>
      <c r="BB488" s="57" t="s">
        <v>49</v>
      </c>
      <c r="BC488" s="42" t="s">
        <v>49</v>
      </c>
      <c r="BD488" s="57" t="s">
        <v>49</v>
      </c>
      <c r="BE488" s="42" t="s">
        <v>49</v>
      </c>
      <c r="BF488" s="57" t="s">
        <v>49</v>
      </c>
      <c r="BG488" s="42" t="s">
        <v>49</v>
      </c>
      <c r="BH488" s="57" t="s">
        <v>49</v>
      </c>
    </row>
    <row r="489" spans="2:61" ht="11.25" customHeight="1" x14ac:dyDescent="0.2">
      <c r="B489" s="53">
        <v>0</v>
      </c>
      <c r="C489" s="54" t="s">
        <v>997</v>
      </c>
      <c r="D489" s="55">
        <v>0</v>
      </c>
      <c r="E489" s="42" t="s">
        <v>49</v>
      </c>
      <c r="F489" s="56" t="s">
        <v>49</v>
      </c>
      <c r="G489" s="42" t="s">
        <v>49</v>
      </c>
      <c r="H489" s="56" t="s">
        <v>49</v>
      </c>
      <c r="I489" s="42" t="s">
        <v>49</v>
      </c>
      <c r="J489" s="56" t="s">
        <v>49</v>
      </c>
      <c r="K489" s="42" t="s">
        <v>49</v>
      </c>
      <c r="L489" s="56" t="s">
        <v>49</v>
      </c>
      <c r="M489" s="42" t="s">
        <v>49</v>
      </c>
      <c r="N489" s="57" t="s">
        <v>49</v>
      </c>
      <c r="O489" s="42" t="s">
        <v>49</v>
      </c>
      <c r="P489" s="57" t="s">
        <v>49</v>
      </c>
      <c r="Q489" s="42" t="s">
        <v>49</v>
      </c>
      <c r="R489" s="57" t="s">
        <v>49</v>
      </c>
      <c r="S489" s="42" t="s">
        <v>49</v>
      </c>
      <c r="T489" s="57" t="s">
        <v>49</v>
      </c>
      <c r="U489" s="42" t="s">
        <v>49</v>
      </c>
      <c r="V489" s="57" t="s">
        <v>49</v>
      </c>
      <c r="W489" s="42" t="s">
        <v>49</v>
      </c>
      <c r="X489" s="57" t="s">
        <v>49</v>
      </c>
      <c r="Y489" s="42" t="s">
        <v>49</v>
      </c>
      <c r="Z489" s="57" t="s">
        <v>49</v>
      </c>
      <c r="AA489" s="42" t="s">
        <v>49</v>
      </c>
      <c r="AB489" s="57" t="s">
        <v>49</v>
      </c>
      <c r="AC489" s="42" t="s">
        <v>49</v>
      </c>
      <c r="AD489" s="57" t="s">
        <v>49</v>
      </c>
      <c r="AE489" s="42" t="s">
        <v>49</v>
      </c>
      <c r="AF489" s="57" t="s">
        <v>49</v>
      </c>
      <c r="AG489" s="42" t="s">
        <v>49</v>
      </c>
      <c r="AH489" s="57" t="s">
        <v>49</v>
      </c>
      <c r="AI489" s="42" t="s">
        <v>49</v>
      </c>
      <c r="AJ489" s="57" t="s">
        <v>49</v>
      </c>
      <c r="AK489" s="42" t="s">
        <v>49</v>
      </c>
      <c r="AL489" s="57" t="s">
        <v>49</v>
      </c>
      <c r="AM489" s="42" t="s">
        <v>49</v>
      </c>
      <c r="AN489" s="57" t="s">
        <v>49</v>
      </c>
      <c r="AO489" s="42" t="s">
        <v>49</v>
      </c>
      <c r="AP489" s="57" t="s">
        <v>49</v>
      </c>
      <c r="AQ489" s="42" t="s">
        <v>49</v>
      </c>
      <c r="AR489" s="57" t="s">
        <v>49</v>
      </c>
      <c r="AS489" s="42" t="s">
        <v>49</v>
      </c>
      <c r="AT489" s="57" t="s">
        <v>49</v>
      </c>
      <c r="AU489" s="42" t="s">
        <v>49</v>
      </c>
      <c r="AV489" s="57" t="s">
        <v>49</v>
      </c>
      <c r="AW489" s="42" t="s">
        <v>49</v>
      </c>
      <c r="AX489" s="57" t="s">
        <v>49</v>
      </c>
      <c r="AY489" s="42" t="s">
        <v>49</v>
      </c>
      <c r="AZ489" s="57" t="s">
        <v>49</v>
      </c>
      <c r="BA489" s="42" t="s">
        <v>49</v>
      </c>
      <c r="BB489" s="57" t="s">
        <v>49</v>
      </c>
      <c r="BC489" s="42" t="s">
        <v>49</v>
      </c>
      <c r="BD489" s="57" t="s">
        <v>49</v>
      </c>
      <c r="BE489" s="42" t="s">
        <v>49</v>
      </c>
      <c r="BF489" s="57" t="s">
        <v>49</v>
      </c>
      <c r="BG489" s="42" t="s">
        <v>49</v>
      </c>
      <c r="BH489" s="57" t="s">
        <v>49</v>
      </c>
    </row>
    <row r="490" spans="2:61" ht="11.25" customHeight="1" x14ac:dyDescent="0.2">
      <c r="B490" s="53">
        <v>0</v>
      </c>
      <c r="C490" s="54" t="s">
        <v>997</v>
      </c>
      <c r="D490" s="55">
        <v>0</v>
      </c>
      <c r="E490" s="42" t="s">
        <v>49</v>
      </c>
      <c r="F490" s="56" t="s">
        <v>49</v>
      </c>
      <c r="G490" s="42" t="s">
        <v>49</v>
      </c>
      <c r="H490" s="56" t="s">
        <v>49</v>
      </c>
      <c r="I490" s="42" t="s">
        <v>49</v>
      </c>
      <c r="J490" s="56" t="s">
        <v>49</v>
      </c>
      <c r="K490" s="42" t="s">
        <v>49</v>
      </c>
      <c r="L490" s="56" t="s">
        <v>49</v>
      </c>
      <c r="M490" s="42" t="s">
        <v>49</v>
      </c>
      <c r="N490" s="57" t="s">
        <v>49</v>
      </c>
      <c r="O490" s="42" t="s">
        <v>49</v>
      </c>
      <c r="P490" s="57" t="s">
        <v>49</v>
      </c>
      <c r="Q490" s="42" t="s">
        <v>49</v>
      </c>
      <c r="R490" s="57" t="s">
        <v>49</v>
      </c>
      <c r="S490" s="42" t="s">
        <v>49</v>
      </c>
      <c r="T490" s="57" t="s">
        <v>49</v>
      </c>
      <c r="U490" s="42" t="s">
        <v>49</v>
      </c>
      <c r="V490" s="57" t="s">
        <v>49</v>
      </c>
      <c r="W490" s="42" t="s">
        <v>49</v>
      </c>
      <c r="X490" s="57" t="s">
        <v>49</v>
      </c>
      <c r="Y490" s="42" t="s">
        <v>49</v>
      </c>
      <c r="Z490" s="57" t="s">
        <v>49</v>
      </c>
      <c r="AA490" s="42" t="s">
        <v>49</v>
      </c>
      <c r="AB490" s="57" t="s">
        <v>49</v>
      </c>
      <c r="AC490" s="42" t="s">
        <v>49</v>
      </c>
      <c r="AD490" s="57" t="s">
        <v>49</v>
      </c>
      <c r="AE490" s="42" t="s">
        <v>49</v>
      </c>
      <c r="AF490" s="57" t="s">
        <v>49</v>
      </c>
      <c r="AG490" s="42" t="s">
        <v>49</v>
      </c>
      <c r="AH490" s="57" t="s">
        <v>49</v>
      </c>
      <c r="AI490" s="42" t="s">
        <v>49</v>
      </c>
      <c r="AJ490" s="57" t="s">
        <v>49</v>
      </c>
      <c r="AK490" s="42" t="s">
        <v>49</v>
      </c>
      <c r="AL490" s="57" t="s">
        <v>49</v>
      </c>
      <c r="AM490" s="42" t="s">
        <v>49</v>
      </c>
      <c r="AN490" s="57" t="s">
        <v>49</v>
      </c>
      <c r="AO490" s="42" t="s">
        <v>49</v>
      </c>
      <c r="AP490" s="57" t="s">
        <v>49</v>
      </c>
      <c r="AQ490" s="42" t="s">
        <v>49</v>
      </c>
      <c r="AR490" s="57" t="s">
        <v>49</v>
      </c>
      <c r="AS490" s="42" t="s">
        <v>49</v>
      </c>
      <c r="AT490" s="57" t="s">
        <v>49</v>
      </c>
      <c r="AU490" s="42" t="s">
        <v>49</v>
      </c>
      <c r="AV490" s="57" t="s">
        <v>49</v>
      </c>
      <c r="AW490" s="42" t="s">
        <v>49</v>
      </c>
      <c r="AX490" s="57" t="s">
        <v>49</v>
      </c>
      <c r="AY490" s="42" t="s">
        <v>49</v>
      </c>
      <c r="AZ490" s="57" t="s">
        <v>49</v>
      </c>
      <c r="BA490" s="42" t="s">
        <v>49</v>
      </c>
      <c r="BB490" s="57" t="s">
        <v>49</v>
      </c>
      <c r="BC490" s="42" t="s">
        <v>49</v>
      </c>
      <c r="BD490" s="57" t="s">
        <v>49</v>
      </c>
      <c r="BE490" s="42" t="s">
        <v>49</v>
      </c>
      <c r="BF490" s="57" t="s">
        <v>49</v>
      </c>
      <c r="BG490" s="42" t="s">
        <v>49</v>
      </c>
      <c r="BH490" s="57" t="s">
        <v>49</v>
      </c>
    </row>
    <row r="491" spans="2:61" ht="11.25" customHeight="1" x14ac:dyDescent="0.2">
      <c r="B491" s="53">
        <v>0</v>
      </c>
      <c r="C491" s="54" t="s">
        <v>997</v>
      </c>
      <c r="D491" s="55">
        <v>0</v>
      </c>
      <c r="E491" s="42" t="s">
        <v>49</v>
      </c>
      <c r="F491" s="56" t="s">
        <v>49</v>
      </c>
      <c r="G491" s="42" t="s">
        <v>49</v>
      </c>
      <c r="H491" s="56" t="s">
        <v>49</v>
      </c>
      <c r="I491" s="42" t="s">
        <v>49</v>
      </c>
      <c r="J491" s="56" t="s">
        <v>49</v>
      </c>
      <c r="K491" s="42" t="s">
        <v>49</v>
      </c>
      <c r="L491" s="56" t="s">
        <v>49</v>
      </c>
      <c r="M491" s="42" t="s">
        <v>49</v>
      </c>
      <c r="N491" s="57" t="s">
        <v>49</v>
      </c>
      <c r="O491" s="42" t="s">
        <v>49</v>
      </c>
      <c r="P491" s="57" t="s">
        <v>49</v>
      </c>
      <c r="Q491" s="42" t="s">
        <v>49</v>
      </c>
      <c r="R491" s="57" t="s">
        <v>49</v>
      </c>
      <c r="S491" s="42" t="s">
        <v>49</v>
      </c>
      <c r="T491" s="57" t="s">
        <v>49</v>
      </c>
      <c r="U491" s="42" t="s">
        <v>49</v>
      </c>
      <c r="V491" s="57" t="s">
        <v>49</v>
      </c>
      <c r="W491" s="42" t="s">
        <v>49</v>
      </c>
      <c r="X491" s="57" t="s">
        <v>49</v>
      </c>
      <c r="Y491" s="42" t="s">
        <v>49</v>
      </c>
      <c r="Z491" s="57" t="s">
        <v>49</v>
      </c>
      <c r="AA491" s="42" t="s">
        <v>49</v>
      </c>
      <c r="AB491" s="57" t="s">
        <v>49</v>
      </c>
      <c r="AC491" s="42" t="s">
        <v>49</v>
      </c>
      <c r="AD491" s="57" t="s">
        <v>49</v>
      </c>
      <c r="AE491" s="42" t="s">
        <v>49</v>
      </c>
      <c r="AF491" s="57" t="s">
        <v>49</v>
      </c>
      <c r="AG491" s="42" t="s">
        <v>49</v>
      </c>
      <c r="AH491" s="57" t="s">
        <v>49</v>
      </c>
      <c r="AI491" s="42" t="s">
        <v>49</v>
      </c>
      <c r="AJ491" s="57" t="s">
        <v>49</v>
      </c>
      <c r="AK491" s="42" t="s">
        <v>49</v>
      </c>
      <c r="AL491" s="57" t="s">
        <v>49</v>
      </c>
      <c r="AM491" s="42" t="s">
        <v>49</v>
      </c>
      <c r="AN491" s="57" t="s">
        <v>49</v>
      </c>
      <c r="AO491" s="42" t="s">
        <v>49</v>
      </c>
      <c r="AP491" s="57" t="s">
        <v>49</v>
      </c>
      <c r="AQ491" s="42" t="s">
        <v>49</v>
      </c>
      <c r="AR491" s="57" t="s">
        <v>49</v>
      </c>
      <c r="AS491" s="42" t="s">
        <v>49</v>
      </c>
      <c r="AT491" s="57" t="s">
        <v>49</v>
      </c>
      <c r="AU491" s="42" t="s">
        <v>49</v>
      </c>
      <c r="AV491" s="57" t="s">
        <v>49</v>
      </c>
      <c r="AW491" s="42" t="s">
        <v>49</v>
      </c>
      <c r="AX491" s="57" t="s">
        <v>49</v>
      </c>
      <c r="AY491" s="42" t="s">
        <v>49</v>
      </c>
      <c r="AZ491" s="57" t="s">
        <v>49</v>
      </c>
      <c r="BA491" s="42" t="s">
        <v>49</v>
      </c>
      <c r="BB491" s="57" t="s">
        <v>49</v>
      </c>
      <c r="BC491" s="42" t="s">
        <v>49</v>
      </c>
      <c r="BD491" s="57" t="s">
        <v>49</v>
      </c>
      <c r="BE491" s="42" t="s">
        <v>49</v>
      </c>
      <c r="BF491" s="57" t="s">
        <v>49</v>
      </c>
      <c r="BG491" s="42" t="s">
        <v>49</v>
      </c>
      <c r="BH491" s="57" t="s">
        <v>49</v>
      </c>
    </row>
    <row r="492" spans="2:61" ht="11.25" customHeight="1" x14ac:dyDescent="0.2">
      <c r="B492" s="53">
        <v>0</v>
      </c>
      <c r="C492" s="54" t="s">
        <v>997</v>
      </c>
      <c r="D492" s="55">
        <v>0</v>
      </c>
      <c r="E492" s="42" t="s">
        <v>49</v>
      </c>
      <c r="F492" s="56" t="s">
        <v>49</v>
      </c>
      <c r="G492" s="42" t="s">
        <v>49</v>
      </c>
      <c r="H492" s="56" t="s">
        <v>49</v>
      </c>
      <c r="I492" s="42" t="s">
        <v>49</v>
      </c>
      <c r="J492" s="56" t="s">
        <v>49</v>
      </c>
      <c r="K492" s="42" t="s">
        <v>49</v>
      </c>
      <c r="L492" s="56" t="s">
        <v>49</v>
      </c>
      <c r="M492" s="42" t="s">
        <v>49</v>
      </c>
      <c r="N492" s="57" t="s">
        <v>49</v>
      </c>
      <c r="O492" s="42" t="s">
        <v>49</v>
      </c>
      <c r="P492" s="57" t="s">
        <v>49</v>
      </c>
      <c r="Q492" s="42" t="s">
        <v>49</v>
      </c>
      <c r="R492" s="57" t="s">
        <v>49</v>
      </c>
      <c r="S492" s="42" t="s">
        <v>49</v>
      </c>
      <c r="T492" s="57" t="s">
        <v>49</v>
      </c>
      <c r="U492" s="42" t="s">
        <v>49</v>
      </c>
      <c r="V492" s="57" t="s">
        <v>49</v>
      </c>
      <c r="W492" s="42" t="s">
        <v>49</v>
      </c>
      <c r="X492" s="57" t="s">
        <v>49</v>
      </c>
      <c r="Y492" s="42" t="s">
        <v>49</v>
      </c>
      <c r="Z492" s="57" t="s">
        <v>49</v>
      </c>
      <c r="AA492" s="42" t="s">
        <v>49</v>
      </c>
      <c r="AB492" s="57" t="s">
        <v>49</v>
      </c>
      <c r="AC492" s="42" t="s">
        <v>49</v>
      </c>
      <c r="AD492" s="57" t="s">
        <v>49</v>
      </c>
      <c r="AE492" s="42" t="s">
        <v>49</v>
      </c>
      <c r="AF492" s="57" t="s">
        <v>49</v>
      </c>
      <c r="AG492" s="42" t="s">
        <v>49</v>
      </c>
      <c r="AH492" s="57" t="s">
        <v>49</v>
      </c>
      <c r="AI492" s="42" t="s">
        <v>49</v>
      </c>
      <c r="AJ492" s="57" t="s">
        <v>49</v>
      </c>
      <c r="AK492" s="42" t="s">
        <v>49</v>
      </c>
      <c r="AL492" s="57" t="s">
        <v>49</v>
      </c>
      <c r="AM492" s="42" t="s">
        <v>49</v>
      </c>
      <c r="AN492" s="57" t="s">
        <v>49</v>
      </c>
      <c r="AO492" s="42" t="s">
        <v>49</v>
      </c>
      <c r="AP492" s="57" t="s">
        <v>49</v>
      </c>
      <c r="AQ492" s="42" t="s">
        <v>49</v>
      </c>
      <c r="AR492" s="57" t="s">
        <v>49</v>
      </c>
      <c r="AS492" s="42" t="s">
        <v>49</v>
      </c>
      <c r="AT492" s="57" t="s">
        <v>49</v>
      </c>
      <c r="AU492" s="42" t="s">
        <v>49</v>
      </c>
      <c r="AV492" s="57" t="s">
        <v>49</v>
      </c>
      <c r="AW492" s="42" t="s">
        <v>49</v>
      </c>
      <c r="AX492" s="57" t="s">
        <v>49</v>
      </c>
      <c r="AY492" s="42" t="s">
        <v>49</v>
      </c>
      <c r="AZ492" s="57" t="s">
        <v>49</v>
      </c>
      <c r="BA492" s="42" t="s">
        <v>49</v>
      </c>
      <c r="BB492" s="57" t="s">
        <v>49</v>
      </c>
      <c r="BC492" s="42" t="s">
        <v>49</v>
      </c>
      <c r="BD492" s="57" t="s">
        <v>49</v>
      </c>
      <c r="BE492" s="42" t="s">
        <v>49</v>
      </c>
      <c r="BF492" s="57" t="s">
        <v>49</v>
      </c>
      <c r="BG492" s="42" t="s">
        <v>49</v>
      </c>
      <c r="BH492" s="57" t="s">
        <v>49</v>
      </c>
    </row>
    <row r="493" spans="2:61" ht="11.25" customHeight="1" x14ac:dyDescent="0.2">
      <c r="B493" s="53">
        <v>0</v>
      </c>
      <c r="C493" s="54" t="s">
        <v>997</v>
      </c>
      <c r="D493" s="55">
        <v>0</v>
      </c>
      <c r="E493" s="42" t="s">
        <v>49</v>
      </c>
      <c r="F493" s="56" t="s">
        <v>49</v>
      </c>
      <c r="G493" s="42" t="s">
        <v>49</v>
      </c>
      <c r="H493" s="56" t="s">
        <v>49</v>
      </c>
      <c r="I493" s="42" t="s">
        <v>49</v>
      </c>
      <c r="J493" s="56" t="s">
        <v>49</v>
      </c>
      <c r="K493" s="42" t="s">
        <v>49</v>
      </c>
      <c r="L493" s="56" t="s">
        <v>49</v>
      </c>
      <c r="M493" s="42" t="s">
        <v>49</v>
      </c>
      <c r="N493" s="57" t="s">
        <v>49</v>
      </c>
      <c r="O493" s="42" t="s">
        <v>49</v>
      </c>
      <c r="P493" s="57" t="s">
        <v>49</v>
      </c>
      <c r="Q493" s="42" t="s">
        <v>49</v>
      </c>
      <c r="R493" s="57" t="s">
        <v>49</v>
      </c>
      <c r="S493" s="42" t="s">
        <v>49</v>
      </c>
      <c r="T493" s="57" t="s">
        <v>49</v>
      </c>
      <c r="U493" s="42" t="s">
        <v>49</v>
      </c>
      <c r="V493" s="57" t="s">
        <v>49</v>
      </c>
      <c r="W493" s="42" t="s">
        <v>49</v>
      </c>
      <c r="X493" s="57" t="s">
        <v>49</v>
      </c>
      <c r="Y493" s="42" t="s">
        <v>49</v>
      </c>
      <c r="Z493" s="57" t="s">
        <v>49</v>
      </c>
      <c r="AA493" s="42" t="s">
        <v>49</v>
      </c>
      <c r="AB493" s="57" t="s">
        <v>49</v>
      </c>
      <c r="AC493" s="42" t="s">
        <v>49</v>
      </c>
      <c r="AD493" s="57" t="s">
        <v>49</v>
      </c>
      <c r="AE493" s="42" t="s">
        <v>49</v>
      </c>
      <c r="AF493" s="57" t="s">
        <v>49</v>
      </c>
      <c r="AG493" s="42" t="s">
        <v>49</v>
      </c>
      <c r="AH493" s="57" t="s">
        <v>49</v>
      </c>
      <c r="AI493" s="42" t="s">
        <v>49</v>
      </c>
      <c r="AJ493" s="57" t="s">
        <v>49</v>
      </c>
      <c r="AK493" s="42" t="s">
        <v>49</v>
      </c>
      <c r="AL493" s="57" t="s">
        <v>49</v>
      </c>
      <c r="AM493" s="42" t="s">
        <v>49</v>
      </c>
      <c r="AN493" s="57" t="s">
        <v>49</v>
      </c>
      <c r="AO493" s="42" t="s">
        <v>49</v>
      </c>
      <c r="AP493" s="57" t="s">
        <v>49</v>
      </c>
      <c r="AQ493" s="42" t="s">
        <v>49</v>
      </c>
      <c r="AR493" s="57" t="s">
        <v>49</v>
      </c>
      <c r="AS493" s="42" t="s">
        <v>49</v>
      </c>
      <c r="AT493" s="57" t="s">
        <v>49</v>
      </c>
      <c r="AU493" s="42" t="s">
        <v>49</v>
      </c>
      <c r="AV493" s="57" t="s">
        <v>49</v>
      </c>
      <c r="AW493" s="42" t="s">
        <v>49</v>
      </c>
      <c r="AX493" s="57" t="s">
        <v>49</v>
      </c>
      <c r="AY493" s="42" t="s">
        <v>49</v>
      </c>
      <c r="AZ493" s="57" t="s">
        <v>49</v>
      </c>
      <c r="BA493" s="42" t="s">
        <v>49</v>
      </c>
      <c r="BB493" s="57" t="s">
        <v>49</v>
      </c>
      <c r="BC493" s="42" t="s">
        <v>49</v>
      </c>
      <c r="BD493" s="57" t="s">
        <v>49</v>
      </c>
      <c r="BE493" s="42" t="s">
        <v>49</v>
      </c>
      <c r="BF493" s="57" t="s">
        <v>49</v>
      </c>
      <c r="BG493" s="42" t="s">
        <v>49</v>
      </c>
      <c r="BH493" s="57" t="s">
        <v>49</v>
      </c>
    </row>
    <row r="494" spans="2:61" ht="11.25" customHeight="1" x14ac:dyDescent="0.2">
      <c r="B494" s="53">
        <v>0</v>
      </c>
      <c r="C494" s="54" t="s">
        <v>997</v>
      </c>
      <c r="D494" s="55">
        <v>0</v>
      </c>
      <c r="E494" s="42" t="s">
        <v>49</v>
      </c>
      <c r="F494" s="56" t="s">
        <v>49</v>
      </c>
      <c r="G494" s="42" t="s">
        <v>49</v>
      </c>
      <c r="H494" s="56" t="s">
        <v>49</v>
      </c>
      <c r="I494" s="42" t="s">
        <v>49</v>
      </c>
      <c r="J494" s="56" t="s">
        <v>49</v>
      </c>
      <c r="K494" s="42" t="s">
        <v>49</v>
      </c>
      <c r="L494" s="56" t="s">
        <v>49</v>
      </c>
      <c r="M494" s="42" t="s">
        <v>49</v>
      </c>
      <c r="N494" s="57" t="s">
        <v>49</v>
      </c>
      <c r="O494" s="42" t="s">
        <v>49</v>
      </c>
      <c r="P494" s="57" t="s">
        <v>49</v>
      </c>
      <c r="Q494" s="42" t="s">
        <v>49</v>
      </c>
      <c r="R494" s="57" t="s">
        <v>49</v>
      </c>
      <c r="S494" s="42" t="s">
        <v>49</v>
      </c>
      <c r="T494" s="57" t="s">
        <v>49</v>
      </c>
      <c r="U494" s="42" t="s">
        <v>49</v>
      </c>
      <c r="V494" s="57" t="s">
        <v>49</v>
      </c>
      <c r="W494" s="42" t="s">
        <v>49</v>
      </c>
      <c r="X494" s="57" t="s">
        <v>49</v>
      </c>
      <c r="Y494" s="42" t="s">
        <v>49</v>
      </c>
      <c r="Z494" s="57" t="s">
        <v>49</v>
      </c>
      <c r="AA494" s="42" t="s">
        <v>49</v>
      </c>
      <c r="AB494" s="57" t="s">
        <v>49</v>
      </c>
      <c r="AC494" s="42" t="s">
        <v>49</v>
      </c>
      <c r="AD494" s="57" t="s">
        <v>49</v>
      </c>
      <c r="AE494" s="42" t="s">
        <v>49</v>
      </c>
      <c r="AF494" s="57" t="s">
        <v>49</v>
      </c>
      <c r="AG494" s="42" t="s">
        <v>49</v>
      </c>
      <c r="AH494" s="57" t="s">
        <v>49</v>
      </c>
      <c r="AI494" s="42" t="s">
        <v>49</v>
      </c>
      <c r="AJ494" s="57" t="s">
        <v>49</v>
      </c>
      <c r="AK494" s="42" t="s">
        <v>49</v>
      </c>
      <c r="AL494" s="57" t="s">
        <v>49</v>
      </c>
      <c r="AM494" s="42" t="s">
        <v>49</v>
      </c>
      <c r="AN494" s="57" t="s">
        <v>49</v>
      </c>
      <c r="AO494" s="42" t="s">
        <v>49</v>
      </c>
      <c r="AP494" s="57" t="s">
        <v>49</v>
      </c>
      <c r="AQ494" s="42" t="s">
        <v>49</v>
      </c>
      <c r="AR494" s="57" t="s">
        <v>49</v>
      </c>
      <c r="AS494" s="42" t="s">
        <v>49</v>
      </c>
      <c r="AT494" s="57" t="s">
        <v>49</v>
      </c>
      <c r="AU494" s="42" t="s">
        <v>49</v>
      </c>
      <c r="AV494" s="57" t="s">
        <v>49</v>
      </c>
      <c r="AW494" s="42" t="s">
        <v>49</v>
      </c>
      <c r="AX494" s="57" t="s">
        <v>49</v>
      </c>
      <c r="AY494" s="42" t="s">
        <v>49</v>
      </c>
      <c r="AZ494" s="57" t="s">
        <v>49</v>
      </c>
      <c r="BA494" s="42" t="s">
        <v>49</v>
      </c>
      <c r="BB494" s="57" t="s">
        <v>49</v>
      </c>
      <c r="BC494" s="42" t="s">
        <v>49</v>
      </c>
      <c r="BD494" s="57" t="s">
        <v>49</v>
      </c>
      <c r="BE494" s="42" t="s">
        <v>49</v>
      </c>
      <c r="BF494" s="57" t="s">
        <v>49</v>
      </c>
      <c r="BG494" s="42" t="s">
        <v>49</v>
      </c>
      <c r="BH494" s="57" t="s">
        <v>49</v>
      </c>
    </row>
    <row r="495" spans="2:61" ht="11.25" customHeight="1" x14ac:dyDescent="0.2">
      <c r="B495" s="53">
        <v>0</v>
      </c>
      <c r="C495" s="54" t="s">
        <v>997</v>
      </c>
      <c r="D495" s="55">
        <v>0</v>
      </c>
      <c r="E495" s="42" t="s">
        <v>49</v>
      </c>
      <c r="F495" s="56" t="s">
        <v>49</v>
      </c>
      <c r="G495" s="42" t="s">
        <v>49</v>
      </c>
      <c r="H495" s="56" t="s">
        <v>49</v>
      </c>
      <c r="I495" s="42" t="s">
        <v>49</v>
      </c>
      <c r="J495" s="56" t="s">
        <v>49</v>
      </c>
      <c r="K495" s="42" t="s">
        <v>49</v>
      </c>
      <c r="L495" s="56" t="s">
        <v>49</v>
      </c>
      <c r="M495" s="42" t="s">
        <v>49</v>
      </c>
      <c r="N495" s="57" t="s">
        <v>49</v>
      </c>
      <c r="O495" s="42" t="s">
        <v>49</v>
      </c>
      <c r="P495" s="57" t="s">
        <v>49</v>
      </c>
      <c r="Q495" s="42" t="s">
        <v>49</v>
      </c>
      <c r="R495" s="57" t="s">
        <v>49</v>
      </c>
      <c r="S495" s="42" t="s">
        <v>49</v>
      </c>
      <c r="T495" s="57" t="s">
        <v>49</v>
      </c>
      <c r="U495" s="42" t="s">
        <v>49</v>
      </c>
      <c r="V495" s="57" t="s">
        <v>49</v>
      </c>
      <c r="W495" s="42" t="s">
        <v>49</v>
      </c>
      <c r="X495" s="57" t="s">
        <v>49</v>
      </c>
      <c r="Y495" s="42" t="s">
        <v>49</v>
      </c>
      <c r="Z495" s="57" t="s">
        <v>49</v>
      </c>
      <c r="AA495" s="42" t="s">
        <v>49</v>
      </c>
      <c r="AB495" s="57" t="s">
        <v>49</v>
      </c>
      <c r="AC495" s="42" t="s">
        <v>49</v>
      </c>
      <c r="AD495" s="57" t="s">
        <v>49</v>
      </c>
      <c r="AE495" s="42" t="s">
        <v>49</v>
      </c>
      <c r="AF495" s="57" t="s">
        <v>49</v>
      </c>
      <c r="AG495" s="42" t="s">
        <v>49</v>
      </c>
      <c r="AH495" s="57" t="s">
        <v>49</v>
      </c>
      <c r="AI495" s="42" t="s">
        <v>49</v>
      </c>
      <c r="AJ495" s="57" t="s">
        <v>49</v>
      </c>
      <c r="AK495" s="42" t="s">
        <v>49</v>
      </c>
      <c r="AL495" s="57" t="s">
        <v>49</v>
      </c>
      <c r="AM495" s="42" t="s">
        <v>49</v>
      </c>
      <c r="AN495" s="57" t="s">
        <v>49</v>
      </c>
      <c r="AO495" s="42" t="s">
        <v>49</v>
      </c>
      <c r="AP495" s="57" t="s">
        <v>49</v>
      </c>
      <c r="AQ495" s="42" t="s">
        <v>49</v>
      </c>
      <c r="AR495" s="57" t="s">
        <v>49</v>
      </c>
      <c r="AS495" s="42" t="s">
        <v>49</v>
      </c>
      <c r="AT495" s="57" t="s">
        <v>49</v>
      </c>
      <c r="AU495" s="42" t="s">
        <v>49</v>
      </c>
      <c r="AV495" s="57" t="s">
        <v>49</v>
      </c>
      <c r="AW495" s="42" t="s">
        <v>49</v>
      </c>
      <c r="AX495" s="57" t="s">
        <v>49</v>
      </c>
      <c r="AY495" s="42" t="s">
        <v>49</v>
      </c>
      <c r="AZ495" s="57" t="s">
        <v>49</v>
      </c>
      <c r="BA495" s="42" t="s">
        <v>49</v>
      </c>
      <c r="BB495" s="57" t="s">
        <v>49</v>
      </c>
      <c r="BC495" s="42" t="s">
        <v>49</v>
      </c>
      <c r="BD495" s="57" t="s">
        <v>49</v>
      </c>
      <c r="BE495" s="42" t="s">
        <v>49</v>
      </c>
      <c r="BF495" s="57" t="s">
        <v>49</v>
      </c>
      <c r="BG495" s="42" t="s">
        <v>49</v>
      </c>
      <c r="BH495" s="57" t="s">
        <v>49</v>
      </c>
    </row>
    <row r="496" spans="2:61" ht="11.25" customHeight="1" x14ac:dyDescent="0.2">
      <c r="B496" s="53">
        <v>0</v>
      </c>
      <c r="C496" s="54" t="s">
        <v>997</v>
      </c>
      <c r="D496" s="55">
        <v>0</v>
      </c>
      <c r="E496" s="42" t="s">
        <v>49</v>
      </c>
      <c r="F496" s="56" t="s">
        <v>49</v>
      </c>
      <c r="G496" s="42" t="s">
        <v>49</v>
      </c>
      <c r="H496" s="56" t="s">
        <v>49</v>
      </c>
      <c r="I496" s="42" t="s">
        <v>49</v>
      </c>
      <c r="J496" s="56" t="s">
        <v>49</v>
      </c>
      <c r="K496" s="42" t="s">
        <v>49</v>
      </c>
      <c r="L496" s="56" t="s">
        <v>49</v>
      </c>
      <c r="M496" s="42" t="s">
        <v>49</v>
      </c>
      <c r="N496" s="57" t="s">
        <v>49</v>
      </c>
      <c r="O496" s="42" t="s">
        <v>49</v>
      </c>
      <c r="P496" s="57" t="s">
        <v>49</v>
      </c>
      <c r="Q496" s="42" t="s">
        <v>49</v>
      </c>
      <c r="R496" s="57" t="s">
        <v>49</v>
      </c>
      <c r="S496" s="42" t="s">
        <v>49</v>
      </c>
      <c r="T496" s="57" t="s">
        <v>49</v>
      </c>
      <c r="U496" s="42" t="s">
        <v>49</v>
      </c>
      <c r="V496" s="57" t="s">
        <v>49</v>
      </c>
      <c r="W496" s="42" t="s">
        <v>49</v>
      </c>
      <c r="X496" s="57" t="s">
        <v>49</v>
      </c>
      <c r="Y496" s="42" t="s">
        <v>49</v>
      </c>
      <c r="Z496" s="57" t="s">
        <v>49</v>
      </c>
      <c r="AA496" s="42" t="s">
        <v>49</v>
      </c>
      <c r="AB496" s="57" t="s">
        <v>49</v>
      </c>
      <c r="AC496" s="42" t="s">
        <v>49</v>
      </c>
      <c r="AD496" s="57" t="s">
        <v>49</v>
      </c>
      <c r="AE496" s="42" t="s">
        <v>49</v>
      </c>
      <c r="AF496" s="57" t="s">
        <v>49</v>
      </c>
      <c r="AG496" s="42" t="s">
        <v>49</v>
      </c>
      <c r="AH496" s="57" t="s">
        <v>49</v>
      </c>
      <c r="AI496" s="42" t="s">
        <v>49</v>
      </c>
      <c r="AJ496" s="57" t="s">
        <v>49</v>
      </c>
      <c r="AK496" s="42" t="s">
        <v>49</v>
      </c>
      <c r="AL496" s="57" t="s">
        <v>49</v>
      </c>
      <c r="AM496" s="42" t="s">
        <v>49</v>
      </c>
      <c r="AN496" s="57" t="s">
        <v>49</v>
      </c>
      <c r="AO496" s="42" t="s">
        <v>49</v>
      </c>
      <c r="AP496" s="57" t="s">
        <v>49</v>
      </c>
      <c r="AQ496" s="42" t="s">
        <v>49</v>
      </c>
      <c r="AR496" s="57" t="s">
        <v>49</v>
      </c>
      <c r="AS496" s="42" t="s">
        <v>49</v>
      </c>
      <c r="AT496" s="57" t="s">
        <v>49</v>
      </c>
      <c r="AU496" s="42" t="s">
        <v>49</v>
      </c>
      <c r="AV496" s="57" t="s">
        <v>49</v>
      </c>
      <c r="AW496" s="42" t="s">
        <v>49</v>
      </c>
      <c r="AX496" s="57" t="s">
        <v>49</v>
      </c>
      <c r="AY496" s="42" t="s">
        <v>49</v>
      </c>
      <c r="AZ496" s="57" t="s">
        <v>49</v>
      </c>
      <c r="BA496" s="42" t="s">
        <v>49</v>
      </c>
      <c r="BB496" s="57" t="s">
        <v>49</v>
      </c>
      <c r="BC496" s="42" t="s">
        <v>49</v>
      </c>
      <c r="BD496" s="57" t="s">
        <v>49</v>
      </c>
      <c r="BE496" s="42" t="s">
        <v>49</v>
      </c>
      <c r="BF496" s="57" t="s">
        <v>49</v>
      </c>
      <c r="BG496" s="42" t="s">
        <v>49</v>
      </c>
      <c r="BH496" s="57" t="s">
        <v>49</v>
      </c>
    </row>
    <row r="497" spans="2:60" ht="11.25" customHeight="1" x14ac:dyDescent="0.2">
      <c r="B497" s="53">
        <v>0</v>
      </c>
      <c r="C497" s="54" t="s">
        <v>997</v>
      </c>
      <c r="D497" s="55">
        <v>0</v>
      </c>
      <c r="E497" s="42" t="s">
        <v>49</v>
      </c>
      <c r="F497" s="56" t="s">
        <v>49</v>
      </c>
      <c r="G497" s="42" t="s">
        <v>49</v>
      </c>
      <c r="H497" s="56" t="s">
        <v>49</v>
      </c>
      <c r="I497" s="42" t="s">
        <v>49</v>
      </c>
      <c r="J497" s="56" t="s">
        <v>49</v>
      </c>
      <c r="K497" s="42" t="s">
        <v>49</v>
      </c>
      <c r="L497" s="56" t="s">
        <v>49</v>
      </c>
      <c r="M497" s="42" t="s">
        <v>49</v>
      </c>
      <c r="N497" s="57" t="s">
        <v>49</v>
      </c>
      <c r="O497" s="42" t="s">
        <v>49</v>
      </c>
      <c r="P497" s="57" t="s">
        <v>49</v>
      </c>
      <c r="Q497" s="42" t="s">
        <v>49</v>
      </c>
      <c r="R497" s="57" t="s">
        <v>49</v>
      </c>
      <c r="S497" s="42" t="s">
        <v>49</v>
      </c>
      <c r="T497" s="57" t="s">
        <v>49</v>
      </c>
      <c r="U497" s="42" t="s">
        <v>49</v>
      </c>
      <c r="V497" s="57" t="s">
        <v>49</v>
      </c>
      <c r="W497" s="42" t="s">
        <v>49</v>
      </c>
      <c r="X497" s="57" t="s">
        <v>49</v>
      </c>
      <c r="Y497" s="42" t="s">
        <v>49</v>
      </c>
      <c r="Z497" s="57" t="s">
        <v>49</v>
      </c>
      <c r="AA497" s="42" t="s">
        <v>49</v>
      </c>
      <c r="AB497" s="57" t="s">
        <v>49</v>
      </c>
      <c r="AC497" s="42" t="s">
        <v>49</v>
      </c>
      <c r="AD497" s="57" t="s">
        <v>49</v>
      </c>
      <c r="AE497" s="42" t="s">
        <v>49</v>
      </c>
      <c r="AF497" s="57" t="s">
        <v>49</v>
      </c>
      <c r="AG497" s="42" t="s">
        <v>49</v>
      </c>
      <c r="AH497" s="57" t="s">
        <v>49</v>
      </c>
      <c r="AI497" s="42" t="s">
        <v>49</v>
      </c>
      <c r="AJ497" s="57" t="s">
        <v>49</v>
      </c>
      <c r="AK497" s="42" t="s">
        <v>49</v>
      </c>
      <c r="AL497" s="57" t="s">
        <v>49</v>
      </c>
      <c r="AM497" s="42" t="s">
        <v>49</v>
      </c>
      <c r="AN497" s="57" t="s">
        <v>49</v>
      </c>
      <c r="AO497" s="42" t="s">
        <v>49</v>
      </c>
      <c r="AP497" s="57" t="s">
        <v>49</v>
      </c>
      <c r="AQ497" s="42" t="s">
        <v>49</v>
      </c>
      <c r="AR497" s="57" t="s">
        <v>49</v>
      </c>
      <c r="AS497" s="42" t="s">
        <v>49</v>
      </c>
      <c r="AT497" s="57" t="s">
        <v>49</v>
      </c>
      <c r="AU497" s="42" t="s">
        <v>49</v>
      </c>
      <c r="AV497" s="57" t="s">
        <v>49</v>
      </c>
      <c r="AW497" s="42" t="s">
        <v>49</v>
      </c>
      <c r="AX497" s="57" t="s">
        <v>49</v>
      </c>
      <c r="AY497" s="42" t="s">
        <v>49</v>
      </c>
      <c r="AZ497" s="57" t="s">
        <v>49</v>
      </c>
      <c r="BA497" s="42" t="s">
        <v>49</v>
      </c>
      <c r="BB497" s="57" t="s">
        <v>49</v>
      </c>
      <c r="BC497" s="42" t="s">
        <v>49</v>
      </c>
      <c r="BD497" s="57" t="s">
        <v>49</v>
      </c>
      <c r="BE497" s="42" t="s">
        <v>49</v>
      </c>
      <c r="BF497" s="57" t="s">
        <v>49</v>
      </c>
      <c r="BG497" s="42" t="s">
        <v>49</v>
      </c>
      <c r="BH497" s="57" t="s">
        <v>49</v>
      </c>
    </row>
    <row r="498" spans="2:60" ht="11.25" customHeight="1" x14ac:dyDescent="0.2">
      <c r="B498" s="53">
        <v>0</v>
      </c>
      <c r="C498" s="54" t="s">
        <v>997</v>
      </c>
      <c r="D498" s="55">
        <v>0</v>
      </c>
      <c r="E498" s="42" t="s">
        <v>49</v>
      </c>
      <c r="F498" s="56" t="s">
        <v>49</v>
      </c>
      <c r="G498" s="42" t="s">
        <v>49</v>
      </c>
      <c r="H498" s="56" t="s">
        <v>49</v>
      </c>
      <c r="I498" s="42" t="s">
        <v>49</v>
      </c>
      <c r="J498" s="56" t="s">
        <v>49</v>
      </c>
      <c r="K498" s="42" t="s">
        <v>49</v>
      </c>
      <c r="L498" s="56" t="s">
        <v>49</v>
      </c>
      <c r="M498" s="42" t="s">
        <v>49</v>
      </c>
      <c r="N498" s="57" t="s">
        <v>49</v>
      </c>
      <c r="O498" s="42" t="s">
        <v>49</v>
      </c>
      <c r="P498" s="57" t="s">
        <v>49</v>
      </c>
      <c r="Q498" s="42" t="s">
        <v>49</v>
      </c>
      <c r="R498" s="57" t="s">
        <v>49</v>
      </c>
      <c r="S498" s="42" t="s">
        <v>49</v>
      </c>
      <c r="T498" s="57" t="s">
        <v>49</v>
      </c>
      <c r="U498" s="42" t="s">
        <v>49</v>
      </c>
      <c r="V498" s="57" t="s">
        <v>49</v>
      </c>
      <c r="W498" s="42" t="s">
        <v>49</v>
      </c>
      <c r="X498" s="57" t="s">
        <v>49</v>
      </c>
      <c r="Y498" s="42" t="s">
        <v>49</v>
      </c>
      <c r="Z498" s="57" t="s">
        <v>49</v>
      </c>
      <c r="AA498" s="42" t="s">
        <v>49</v>
      </c>
      <c r="AB498" s="57" t="s">
        <v>49</v>
      </c>
      <c r="AC498" s="42" t="s">
        <v>49</v>
      </c>
      <c r="AD498" s="57" t="s">
        <v>49</v>
      </c>
      <c r="AE498" s="42" t="s">
        <v>49</v>
      </c>
      <c r="AF498" s="57" t="s">
        <v>49</v>
      </c>
      <c r="AG498" s="42" t="s">
        <v>49</v>
      </c>
      <c r="AH498" s="57" t="s">
        <v>49</v>
      </c>
      <c r="AI498" s="42" t="s">
        <v>49</v>
      </c>
      <c r="AJ498" s="57" t="s">
        <v>49</v>
      </c>
      <c r="AK498" s="42" t="s">
        <v>49</v>
      </c>
      <c r="AL498" s="57" t="s">
        <v>49</v>
      </c>
      <c r="AM498" s="42" t="s">
        <v>49</v>
      </c>
      <c r="AN498" s="57" t="s">
        <v>49</v>
      </c>
      <c r="AO498" s="42" t="s">
        <v>49</v>
      </c>
      <c r="AP498" s="57" t="s">
        <v>49</v>
      </c>
      <c r="AQ498" s="42" t="s">
        <v>49</v>
      </c>
      <c r="AR498" s="57" t="s">
        <v>49</v>
      </c>
      <c r="AS498" s="42" t="s">
        <v>49</v>
      </c>
      <c r="AT498" s="57" t="s">
        <v>49</v>
      </c>
      <c r="AU498" s="42" t="s">
        <v>49</v>
      </c>
      <c r="AV498" s="57" t="s">
        <v>49</v>
      </c>
      <c r="AW498" s="42" t="s">
        <v>49</v>
      </c>
      <c r="AX498" s="57" t="s">
        <v>49</v>
      </c>
      <c r="AY498" s="42" t="s">
        <v>49</v>
      </c>
      <c r="AZ498" s="57" t="s">
        <v>49</v>
      </c>
      <c r="BA498" s="42" t="s">
        <v>49</v>
      </c>
      <c r="BB498" s="57" t="s">
        <v>49</v>
      </c>
      <c r="BC498" s="42" t="s">
        <v>49</v>
      </c>
      <c r="BD498" s="57" t="s">
        <v>49</v>
      </c>
      <c r="BE498" s="42" t="s">
        <v>49</v>
      </c>
      <c r="BF498" s="57" t="s">
        <v>49</v>
      </c>
      <c r="BG498" s="42" t="s">
        <v>49</v>
      </c>
      <c r="BH498" s="57" t="s">
        <v>49</v>
      </c>
    </row>
    <row r="499" spans="2:60" ht="11.25" customHeight="1" x14ac:dyDescent="0.2">
      <c r="B499" s="53">
        <v>0</v>
      </c>
      <c r="C499" s="54" t="s">
        <v>997</v>
      </c>
      <c r="D499" s="55">
        <v>0</v>
      </c>
      <c r="E499" s="42" t="s">
        <v>49</v>
      </c>
      <c r="F499" s="56" t="s">
        <v>49</v>
      </c>
      <c r="G499" s="42" t="s">
        <v>49</v>
      </c>
      <c r="H499" s="56" t="s">
        <v>49</v>
      </c>
      <c r="I499" s="42" t="s">
        <v>49</v>
      </c>
      <c r="J499" s="56" t="s">
        <v>49</v>
      </c>
      <c r="K499" s="42" t="s">
        <v>49</v>
      </c>
      <c r="L499" s="56" t="s">
        <v>49</v>
      </c>
      <c r="M499" s="42" t="s">
        <v>49</v>
      </c>
      <c r="N499" s="57" t="s">
        <v>49</v>
      </c>
      <c r="O499" s="42" t="s">
        <v>49</v>
      </c>
      <c r="P499" s="57" t="s">
        <v>49</v>
      </c>
      <c r="Q499" s="42" t="s">
        <v>49</v>
      </c>
      <c r="R499" s="57" t="s">
        <v>49</v>
      </c>
      <c r="S499" s="42" t="s">
        <v>49</v>
      </c>
      <c r="T499" s="57" t="s">
        <v>49</v>
      </c>
      <c r="U499" s="42" t="s">
        <v>49</v>
      </c>
      <c r="V499" s="57" t="s">
        <v>49</v>
      </c>
      <c r="W499" s="42" t="s">
        <v>49</v>
      </c>
      <c r="X499" s="57" t="s">
        <v>49</v>
      </c>
      <c r="Y499" s="42" t="s">
        <v>49</v>
      </c>
      <c r="Z499" s="57" t="s">
        <v>49</v>
      </c>
      <c r="AA499" s="42" t="s">
        <v>49</v>
      </c>
      <c r="AB499" s="57" t="s">
        <v>49</v>
      </c>
      <c r="AC499" s="42" t="s">
        <v>49</v>
      </c>
      <c r="AD499" s="57" t="s">
        <v>49</v>
      </c>
      <c r="AE499" s="42" t="s">
        <v>49</v>
      </c>
      <c r="AF499" s="57" t="s">
        <v>49</v>
      </c>
      <c r="AG499" s="42" t="s">
        <v>49</v>
      </c>
      <c r="AH499" s="57" t="s">
        <v>49</v>
      </c>
      <c r="AI499" s="42" t="s">
        <v>49</v>
      </c>
      <c r="AJ499" s="57" t="s">
        <v>49</v>
      </c>
      <c r="AK499" s="42" t="s">
        <v>49</v>
      </c>
      <c r="AL499" s="57" t="s">
        <v>49</v>
      </c>
      <c r="AM499" s="42" t="s">
        <v>49</v>
      </c>
      <c r="AN499" s="57" t="s">
        <v>49</v>
      </c>
      <c r="AO499" s="42" t="s">
        <v>49</v>
      </c>
      <c r="AP499" s="57" t="s">
        <v>49</v>
      </c>
      <c r="AQ499" s="42" t="s">
        <v>49</v>
      </c>
      <c r="AR499" s="57" t="s">
        <v>49</v>
      </c>
      <c r="AS499" s="42" t="s">
        <v>49</v>
      </c>
      <c r="AT499" s="57" t="s">
        <v>49</v>
      </c>
      <c r="AU499" s="42" t="s">
        <v>49</v>
      </c>
      <c r="AV499" s="57" t="s">
        <v>49</v>
      </c>
      <c r="AW499" s="42" t="s">
        <v>49</v>
      </c>
      <c r="AX499" s="57" t="s">
        <v>49</v>
      </c>
      <c r="AY499" s="42" t="s">
        <v>49</v>
      </c>
      <c r="AZ499" s="57" t="s">
        <v>49</v>
      </c>
      <c r="BA499" s="42" t="s">
        <v>49</v>
      </c>
      <c r="BB499" s="57" t="s">
        <v>49</v>
      </c>
      <c r="BC499" s="42" t="s">
        <v>49</v>
      </c>
      <c r="BD499" s="57" t="s">
        <v>49</v>
      </c>
      <c r="BE499" s="42" t="s">
        <v>49</v>
      </c>
      <c r="BF499" s="57" t="s">
        <v>49</v>
      </c>
      <c r="BG499" s="42" t="s">
        <v>49</v>
      </c>
      <c r="BH499" s="57" t="s">
        <v>49</v>
      </c>
    </row>
    <row r="500" spans="2:60" ht="11.25" customHeight="1" x14ac:dyDescent="0.2">
      <c r="B500" s="53">
        <v>0</v>
      </c>
      <c r="C500" s="54" t="s">
        <v>997</v>
      </c>
      <c r="D500" s="55">
        <v>0</v>
      </c>
      <c r="E500" s="42" t="s">
        <v>49</v>
      </c>
      <c r="F500" s="56" t="s">
        <v>49</v>
      </c>
      <c r="G500" s="42" t="s">
        <v>49</v>
      </c>
      <c r="H500" s="56" t="s">
        <v>49</v>
      </c>
      <c r="I500" s="42" t="s">
        <v>49</v>
      </c>
      <c r="J500" s="56" t="s">
        <v>49</v>
      </c>
      <c r="K500" s="42" t="s">
        <v>49</v>
      </c>
      <c r="L500" s="56" t="s">
        <v>49</v>
      </c>
      <c r="M500" s="42" t="s">
        <v>49</v>
      </c>
      <c r="N500" s="57" t="s">
        <v>49</v>
      </c>
      <c r="O500" s="42" t="s">
        <v>49</v>
      </c>
      <c r="P500" s="57" t="s">
        <v>49</v>
      </c>
      <c r="Q500" s="42" t="s">
        <v>49</v>
      </c>
      <c r="R500" s="57" t="s">
        <v>49</v>
      </c>
      <c r="S500" s="42" t="s">
        <v>49</v>
      </c>
      <c r="T500" s="57" t="s">
        <v>49</v>
      </c>
      <c r="U500" s="42" t="s">
        <v>49</v>
      </c>
      <c r="V500" s="57" t="s">
        <v>49</v>
      </c>
      <c r="W500" s="42" t="s">
        <v>49</v>
      </c>
      <c r="X500" s="57" t="s">
        <v>49</v>
      </c>
      <c r="Y500" s="42" t="s">
        <v>49</v>
      </c>
      <c r="Z500" s="57" t="s">
        <v>49</v>
      </c>
      <c r="AA500" s="42" t="s">
        <v>49</v>
      </c>
      <c r="AB500" s="57" t="s">
        <v>49</v>
      </c>
      <c r="AC500" s="42" t="s">
        <v>49</v>
      </c>
      <c r="AD500" s="57" t="s">
        <v>49</v>
      </c>
      <c r="AE500" s="42" t="s">
        <v>49</v>
      </c>
      <c r="AF500" s="57" t="s">
        <v>49</v>
      </c>
      <c r="AG500" s="42" t="s">
        <v>49</v>
      </c>
      <c r="AH500" s="57" t="s">
        <v>49</v>
      </c>
      <c r="AI500" s="42" t="s">
        <v>49</v>
      </c>
      <c r="AJ500" s="57" t="s">
        <v>49</v>
      </c>
      <c r="AK500" s="42" t="s">
        <v>49</v>
      </c>
      <c r="AL500" s="57" t="s">
        <v>49</v>
      </c>
      <c r="AM500" s="42" t="s">
        <v>49</v>
      </c>
      <c r="AN500" s="57" t="s">
        <v>49</v>
      </c>
      <c r="AO500" s="42" t="s">
        <v>49</v>
      </c>
      <c r="AP500" s="57" t="s">
        <v>49</v>
      </c>
      <c r="AQ500" s="42" t="s">
        <v>49</v>
      </c>
      <c r="AR500" s="57" t="s">
        <v>49</v>
      </c>
      <c r="AS500" s="42" t="s">
        <v>49</v>
      </c>
      <c r="AT500" s="57" t="s">
        <v>49</v>
      </c>
      <c r="AU500" s="42" t="s">
        <v>49</v>
      </c>
      <c r="AV500" s="57" t="s">
        <v>49</v>
      </c>
      <c r="AW500" s="42" t="s">
        <v>49</v>
      </c>
      <c r="AX500" s="57" t="s">
        <v>49</v>
      </c>
      <c r="AY500" s="42" t="s">
        <v>49</v>
      </c>
      <c r="AZ500" s="57" t="s">
        <v>49</v>
      </c>
      <c r="BA500" s="42" t="s">
        <v>49</v>
      </c>
      <c r="BB500" s="57" t="s">
        <v>49</v>
      </c>
      <c r="BC500" s="42" t="s">
        <v>49</v>
      </c>
      <c r="BD500" s="57" t="s">
        <v>49</v>
      </c>
      <c r="BE500" s="42" t="s">
        <v>49</v>
      </c>
      <c r="BF500" s="57" t="s">
        <v>49</v>
      </c>
      <c r="BG500" s="42" t="s">
        <v>49</v>
      </c>
      <c r="BH500" s="57" t="s">
        <v>49</v>
      </c>
    </row>
    <row r="501" spans="2:60" ht="11.25" customHeight="1" x14ac:dyDescent="0.2">
      <c r="B501" s="53">
        <v>0</v>
      </c>
      <c r="C501" s="54" t="s">
        <v>997</v>
      </c>
      <c r="D501" s="55">
        <v>0</v>
      </c>
      <c r="E501" s="42" t="s">
        <v>49</v>
      </c>
      <c r="F501" s="56" t="s">
        <v>49</v>
      </c>
      <c r="G501" s="42" t="s">
        <v>49</v>
      </c>
      <c r="H501" s="56" t="s">
        <v>49</v>
      </c>
      <c r="I501" s="42" t="s">
        <v>49</v>
      </c>
      <c r="J501" s="56" t="s">
        <v>49</v>
      </c>
      <c r="K501" s="42" t="s">
        <v>49</v>
      </c>
      <c r="L501" s="56" t="s">
        <v>49</v>
      </c>
      <c r="M501" s="42" t="s">
        <v>49</v>
      </c>
      <c r="N501" s="57" t="s">
        <v>49</v>
      </c>
      <c r="O501" s="42" t="s">
        <v>49</v>
      </c>
      <c r="P501" s="57" t="s">
        <v>49</v>
      </c>
      <c r="Q501" s="42" t="s">
        <v>49</v>
      </c>
      <c r="R501" s="57" t="s">
        <v>49</v>
      </c>
      <c r="S501" s="42" t="s">
        <v>49</v>
      </c>
      <c r="T501" s="57" t="s">
        <v>49</v>
      </c>
      <c r="U501" s="42" t="s">
        <v>49</v>
      </c>
      <c r="V501" s="57" t="s">
        <v>49</v>
      </c>
      <c r="W501" s="42" t="s">
        <v>49</v>
      </c>
      <c r="X501" s="57" t="s">
        <v>49</v>
      </c>
      <c r="Y501" s="42" t="s">
        <v>49</v>
      </c>
      <c r="Z501" s="57" t="s">
        <v>49</v>
      </c>
      <c r="AA501" s="42" t="s">
        <v>49</v>
      </c>
      <c r="AB501" s="57" t="s">
        <v>49</v>
      </c>
      <c r="AC501" s="42" t="s">
        <v>49</v>
      </c>
      <c r="AD501" s="57" t="s">
        <v>49</v>
      </c>
      <c r="AE501" s="42" t="s">
        <v>49</v>
      </c>
      <c r="AF501" s="57" t="s">
        <v>49</v>
      </c>
      <c r="AG501" s="42" t="s">
        <v>49</v>
      </c>
      <c r="AH501" s="57" t="s">
        <v>49</v>
      </c>
      <c r="AI501" s="42" t="s">
        <v>49</v>
      </c>
      <c r="AJ501" s="57" t="s">
        <v>49</v>
      </c>
      <c r="AK501" s="42" t="s">
        <v>49</v>
      </c>
      <c r="AL501" s="57" t="s">
        <v>49</v>
      </c>
      <c r="AM501" s="42" t="s">
        <v>49</v>
      </c>
      <c r="AN501" s="57" t="s">
        <v>49</v>
      </c>
      <c r="AO501" s="42" t="s">
        <v>49</v>
      </c>
      <c r="AP501" s="57" t="s">
        <v>49</v>
      </c>
      <c r="AQ501" s="42" t="s">
        <v>49</v>
      </c>
      <c r="AR501" s="57" t="s">
        <v>49</v>
      </c>
      <c r="AS501" s="42" t="s">
        <v>49</v>
      </c>
      <c r="AT501" s="57" t="s">
        <v>49</v>
      </c>
      <c r="AU501" s="42" t="s">
        <v>49</v>
      </c>
      <c r="AV501" s="57" t="s">
        <v>49</v>
      </c>
      <c r="AW501" s="42" t="s">
        <v>49</v>
      </c>
      <c r="AX501" s="57" t="s">
        <v>49</v>
      </c>
      <c r="AY501" s="42" t="s">
        <v>49</v>
      </c>
      <c r="AZ501" s="57" t="s">
        <v>49</v>
      </c>
      <c r="BA501" s="42" t="s">
        <v>49</v>
      </c>
      <c r="BB501" s="57" t="s">
        <v>49</v>
      </c>
      <c r="BC501" s="42" t="s">
        <v>49</v>
      </c>
      <c r="BD501" s="57" t="s">
        <v>49</v>
      </c>
      <c r="BE501" s="42" t="s">
        <v>49</v>
      </c>
      <c r="BF501" s="57" t="s">
        <v>49</v>
      </c>
      <c r="BG501" s="42" t="s">
        <v>49</v>
      </c>
      <c r="BH501" s="57" t="s">
        <v>49</v>
      </c>
    </row>
    <row r="502" spans="2:60" ht="11.25" customHeight="1" x14ac:dyDescent="0.2">
      <c r="B502" s="53">
        <v>0</v>
      </c>
      <c r="C502" s="54" t="s">
        <v>997</v>
      </c>
      <c r="D502" s="55">
        <v>0</v>
      </c>
      <c r="E502" s="42" t="s">
        <v>49</v>
      </c>
      <c r="F502" s="56" t="s">
        <v>49</v>
      </c>
      <c r="G502" s="42" t="s">
        <v>49</v>
      </c>
      <c r="H502" s="56" t="s">
        <v>49</v>
      </c>
      <c r="I502" s="42" t="s">
        <v>49</v>
      </c>
      <c r="J502" s="56" t="s">
        <v>49</v>
      </c>
      <c r="K502" s="42" t="s">
        <v>49</v>
      </c>
      <c r="L502" s="56" t="s">
        <v>49</v>
      </c>
      <c r="M502" s="42" t="s">
        <v>49</v>
      </c>
      <c r="N502" s="57" t="s">
        <v>49</v>
      </c>
      <c r="O502" s="42" t="s">
        <v>49</v>
      </c>
      <c r="P502" s="57" t="s">
        <v>49</v>
      </c>
      <c r="Q502" s="42" t="s">
        <v>49</v>
      </c>
      <c r="R502" s="57" t="s">
        <v>49</v>
      </c>
      <c r="S502" s="42" t="s">
        <v>49</v>
      </c>
      <c r="T502" s="57" t="s">
        <v>49</v>
      </c>
      <c r="U502" s="42" t="s">
        <v>49</v>
      </c>
      <c r="V502" s="57" t="s">
        <v>49</v>
      </c>
      <c r="W502" s="42" t="s">
        <v>49</v>
      </c>
      <c r="X502" s="57" t="s">
        <v>49</v>
      </c>
      <c r="Y502" s="42" t="s">
        <v>49</v>
      </c>
      <c r="Z502" s="57" t="s">
        <v>49</v>
      </c>
      <c r="AA502" s="42" t="s">
        <v>49</v>
      </c>
      <c r="AB502" s="57" t="s">
        <v>49</v>
      </c>
      <c r="AC502" s="42" t="s">
        <v>49</v>
      </c>
      <c r="AD502" s="57" t="s">
        <v>49</v>
      </c>
      <c r="AE502" s="42" t="s">
        <v>49</v>
      </c>
      <c r="AF502" s="57" t="s">
        <v>49</v>
      </c>
      <c r="AG502" s="42" t="s">
        <v>49</v>
      </c>
      <c r="AH502" s="57" t="s">
        <v>49</v>
      </c>
      <c r="AI502" s="42" t="s">
        <v>49</v>
      </c>
      <c r="AJ502" s="57" t="s">
        <v>49</v>
      </c>
      <c r="AK502" s="42" t="s">
        <v>49</v>
      </c>
      <c r="AL502" s="57" t="s">
        <v>49</v>
      </c>
      <c r="AM502" s="42" t="s">
        <v>49</v>
      </c>
      <c r="AN502" s="57" t="s">
        <v>49</v>
      </c>
      <c r="AO502" s="42" t="s">
        <v>49</v>
      </c>
      <c r="AP502" s="57" t="s">
        <v>49</v>
      </c>
      <c r="AQ502" s="42" t="s">
        <v>49</v>
      </c>
      <c r="AR502" s="57" t="s">
        <v>49</v>
      </c>
      <c r="AS502" s="42" t="s">
        <v>49</v>
      </c>
      <c r="AT502" s="57" t="s">
        <v>49</v>
      </c>
      <c r="AU502" s="42" t="s">
        <v>49</v>
      </c>
      <c r="AV502" s="57" t="s">
        <v>49</v>
      </c>
      <c r="AW502" s="42" t="s">
        <v>49</v>
      </c>
      <c r="AX502" s="57" t="s">
        <v>49</v>
      </c>
      <c r="AY502" s="42" t="s">
        <v>49</v>
      </c>
      <c r="AZ502" s="57" t="s">
        <v>49</v>
      </c>
      <c r="BA502" s="42" t="s">
        <v>49</v>
      </c>
      <c r="BB502" s="57" t="s">
        <v>49</v>
      </c>
      <c r="BC502" s="42" t="s">
        <v>49</v>
      </c>
      <c r="BD502" s="57" t="s">
        <v>49</v>
      </c>
      <c r="BE502" s="42" t="s">
        <v>49</v>
      </c>
      <c r="BF502" s="57" t="s">
        <v>49</v>
      </c>
      <c r="BG502" s="42" t="s">
        <v>49</v>
      </c>
      <c r="BH502" s="57" t="s">
        <v>49</v>
      </c>
    </row>
    <row r="503" spans="2:60" ht="11.25" customHeight="1" x14ac:dyDescent="0.2">
      <c r="B503" s="53">
        <v>0</v>
      </c>
      <c r="C503" s="54" t="s">
        <v>997</v>
      </c>
      <c r="D503" s="55">
        <v>0</v>
      </c>
      <c r="E503" s="42" t="s">
        <v>49</v>
      </c>
      <c r="F503" s="56" t="s">
        <v>49</v>
      </c>
      <c r="G503" s="42" t="s">
        <v>49</v>
      </c>
      <c r="H503" s="56" t="s">
        <v>49</v>
      </c>
      <c r="I503" s="42" t="s">
        <v>49</v>
      </c>
      <c r="J503" s="56" t="s">
        <v>49</v>
      </c>
      <c r="K503" s="42" t="s">
        <v>49</v>
      </c>
      <c r="L503" s="56" t="s">
        <v>49</v>
      </c>
      <c r="M503" s="42" t="s">
        <v>49</v>
      </c>
      <c r="N503" s="57" t="s">
        <v>49</v>
      </c>
      <c r="O503" s="42" t="s">
        <v>49</v>
      </c>
      <c r="P503" s="57" t="s">
        <v>49</v>
      </c>
      <c r="Q503" s="42" t="s">
        <v>49</v>
      </c>
      <c r="R503" s="57" t="s">
        <v>49</v>
      </c>
      <c r="S503" s="42" t="s">
        <v>49</v>
      </c>
      <c r="T503" s="57" t="s">
        <v>49</v>
      </c>
      <c r="U503" s="42" t="s">
        <v>49</v>
      </c>
      <c r="V503" s="57" t="s">
        <v>49</v>
      </c>
      <c r="W503" s="42" t="s">
        <v>49</v>
      </c>
      <c r="X503" s="57" t="s">
        <v>49</v>
      </c>
      <c r="Y503" s="42" t="s">
        <v>49</v>
      </c>
      <c r="Z503" s="57" t="s">
        <v>49</v>
      </c>
      <c r="AA503" s="42" t="s">
        <v>49</v>
      </c>
      <c r="AB503" s="57" t="s">
        <v>49</v>
      </c>
      <c r="AC503" s="42" t="s">
        <v>49</v>
      </c>
      <c r="AD503" s="57" t="s">
        <v>49</v>
      </c>
      <c r="AE503" s="42" t="s">
        <v>49</v>
      </c>
      <c r="AF503" s="57" t="s">
        <v>49</v>
      </c>
      <c r="AG503" s="42" t="s">
        <v>49</v>
      </c>
      <c r="AH503" s="57" t="s">
        <v>49</v>
      </c>
      <c r="AI503" s="42" t="s">
        <v>49</v>
      </c>
      <c r="AJ503" s="57" t="s">
        <v>49</v>
      </c>
      <c r="AK503" s="42" t="s">
        <v>49</v>
      </c>
      <c r="AL503" s="57" t="s">
        <v>49</v>
      </c>
      <c r="AM503" s="42" t="s">
        <v>49</v>
      </c>
      <c r="AN503" s="57" t="s">
        <v>49</v>
      </c>
      <c r="AO503" s="42" t="s">
        <v>49</v>
      </c>
      <c r="AP503" s="57" t="s">
        <v>49</v>
      </c>
      <c r="AQ503" s="42" t="s">
        <v>49</v>
      </c>
      <c r="AR503" s="57" t="s">
        <v>49</v>
      </c>
      <c r="AS503" s="42" t="s">
        <v>49</v>
      </c>
      <c r="AT503" s="57" t="s">
        <v>49</v>
      </c>
      <c r="AU503" s="42" t="s">
        <v>49</v>
      </c>
      <c r="AV503" s="57" t="s">
        <v>49</v>
      </c>
      <c r="AW503" s="42" t="s">
        <v>49</v>
      </c>
      <c r="AX503" s="57" t="s">
        <v>49</v>
      </c>
      <c r="AY503" s="42" t="s">
        <v>49</v>
      </c>
      <c r="AZ503" s="57" t="s">
        <v>49</v>
      </c>
      <c r="BA503" s="42" t="s">
        <v>49</v>
      </c>
      <c r="BB503" s="57" t="s">
        <v>49</v>
      </c>
      <c r="BC503" s="42" t="s">
        <v>49</v>
      </c>
      <c r="BD503" s="57" t="s">
        <v>49</v>
      </c>
      <c r="BE503" s="42" t="s">
        <v>49</v>
      </c>
      <c r="BF503" s="57" t="s">
        <v>49</v>
      </c>
      <c r="BG503" s="42" t="s">
        <v>49</v>
      </c>
      <c r="BH503" s="57" t="s">
        <v>49</v>
      </c>
    </row>
    <row r="504" spans="2:60" ht="11.25" customHeight="1" x14ac:dyDescent="0.2">
      <c r="B504" s="53">
        <v>0</v>
      </c>
      <c r="C504" s="54" t="s">
        <v>997</v>
      </c>
      <c r="D504" s="55">
        <v>0</v>
      </c>
      <c r="E504" s="42" t="s">
        <v>49</v>
      </c>
      <c r="F504" s="56" t="s">
        <v>49</v>
      </c>
      <c r="G504" s="42" t="s">
        <v>49</v>
      </c>
      <c r="H504" s="56" t="s">
        <v>49</v>
      </c>
      <c r="I504" s="42" t="s">
        <v>49</v>
      </c>
      <c r="J504" s="56" t="s">
        <v>49</v>
      </c>
      <c r="K504" s="42" t="s">
        <v>49</v>
      </c>
      <c r="L504" s="56" t="s">
        <v>49</v>
      </c>
      <c r="M504" s="42" t="s">
        <v>49</v>
      </c>
      <c r="N504" s="57" t="s">
        <v>49</v>
      </c>
      <c r="O504" s="42" t="s">
        <v>49</v>
      </c>
      <c r="P504" s="57" t="s">
        <v>49</v>
      </c>
      <c r="Q504" s="42" t="s">
        <v>49</v>
      </c>
      <c r="R504" s="57" t="s">
        <v>49</v>
      </c>
      <c r="S504" s="42" t="s">
        <v>49</v>
      </c>
      <c r="T504" s="57" t="s">
        <v>49</v>
      </c>
      <c r="U504" s="42" t="s">
        <v>49</v>
      </c>
      <c r="V504" s="57" t="s">
        <v>49</v>
      </c>
      <c r="W504" s="42" t="s">
        <v>49</v>
      </c>
      <c r="X504" s="57" t="s">
        <v>49</v>
      </c>
      <c r="Y504" s="42" t="s">
        <v>49</v>
      </c>
      <c r="Z504" s="57" t="s">
        <v>49</v>
      </c>
      <c r="AA504" s="42" t="s">
        <v>49</v>
      </c>
      <c r="AB504" s="57" t="s">
        <v>49</v>
      </c>
      <c r="AC504" s="42" t="s">
        <v>49</v>
      </c>
      <c r="AD504" s="57" t="s">
        <v>49</v>
      </c>
      <c r="AE504" s="42" t="s">
        <v>49</v>
      </c>
      <c r="AF504" s="57" t="s">
        <v>49</v>
      </c>
      <c r="AG504" s="42" t="s">
        <v>49</v>
      </c>
      <c r="AH504" s="57" t="s">
        <v>49</v>
      </c>
      <c r="AI504" s="42" t="s">
        <v>49</v>
      </c>
      <c r="AJ504" s="57" t="s">
        <v>49</v>
      </c>
      <c r="AK504" s="42" t="s">
        <v>49</v>
      </c>
      <c r="AL504" s="57" t="s">
        <v>49</v>
      </c>
      <c r="AM504" s="42" t="s">
        <v>49</v>
      </c>
      <c r="AN504" s="57" t="s">
        <v>49</v>
      </c>
      <c r="AO504" s="42" t="s">
        <v>49</v>
      </c>
      <c r="AP504" s="57" t="s">
        <v>49</v>
      </c>
      <c r="AQ504" s="42" t="s">
        <v>49</v>
      </c>
      <c r="AR504" s="57" t="s">
        <v>49</v>
      </c>
      <c r="AS504" s="42" t="s">
        <v>49</v>
      </c>
      <c r="AT504" s="57" t="s">
        <v>49</v>
      </c>
      <c r="AU504" s="42" t="s">
        <v>49</v>
      </c>
      <c r="AV504" s="57" t="s">
        <v>49</v>
      </c>
      <c r="AW504" s="42" t="s">
        <v>49</v>
      </c>
      <c r="AX504" s="57" t="s">
        <v>49</v>
      </c>
      <c r="AY504" s="42" t="s">
        <v>49</v>
      </c>
      <c r="AZ504" s="57" t="s">
        <v>49</v>
      </c>
      <c r="BA504" s="42" t="s">
        <v>49</v>
      </c>
      <c r="BB504" s="57" t="s">
        <v>49</v>
      </c>
      <c r="BC504" s="42" t="s">
        <v>49</v>
      </c>
      <c r="BD504" s="57" t="s">
        <v>49</v>
      </c>
      <c r="BE504" s="42" t="s">
        <v>49</v>
      </c>
      <c r="BF504" s="57" t="s">
        <v>49</v>
      </c>
      <c r="BG504" s="42" t="s">
        <v>49</v>
      </c>
      <c r="BH504" s="57" t="s">
        <v>49</v>
      </c>
    </row>
    <row r="505" spans="2:60" ht="11.25" customHeight="1" x14ac:dyDescent="0.2">
      <c r="B505" s="53">
        <v>0</v>
      </c>
      <c r="C505" s="54" t="s">
        <v>997</v>
      </c>
      <c r="D505" s="55">
        <v>0</v>
      </c>
      <c r="E505" s="42" t="s">
        <v>49</v>
      </c>
      <c r="F505" s="56" t="s">
        <v>49</v>
      </c>
      <c r="G505" s="42" t="s">
        <v>49</v>
      </c>
      <c r="H505" s="56" t="s">
        <v>49</v>
      </c>
      <c r="I505" s="42" t="s">
        <v>49</v>
      </c>
      <c r="J505" s="56" t="s">
        <v>49</v>
      </c>
      <c r="K505" s="42" t="s">
        <v>49</v>
      </c>
      <c r="L505" s="56" t="s">
        <v>49</v>
      </c>
      <c r="M505" s="42" t="s">
        <v>49</v>
      </c>
      <c r="N505" s="57" t="s">
        <v>49</v>
      </c>
      <c r="O505" s="42" t="s">
        <v>49</v>
      </c>
      <c r="P505" s="57" t="s">
        <v>49</v>
      </c>
      <c r="Q505" s="42" t="s">
        <v>49</v>
      </c>
      <c r="R505" s="57" t="s">
        <v>49</v>
      </c>
      <c r="S505" s="42" t="s">
        <v>49</v>
      </c>
      <c r="T505" s="57" t="s">
        <v>49</v>
      </c>
      <c r="U505" s="42" t="s">
        <v>49</v>
      </c>
      <c r="V505" s="57" t="s">
        <v>49</v>
      </c>
      <c r="W505" s="42" t="s">
        <v>49</v>
      </c>
      <c r="X505" s="57" t="s">
        <v>49</v>
      </c>
      <c r="Y505" s="42" t="s">
        <v>49</v>
      </c>
      <c r="Z505" s="57" t="s">
        <v>49</v>
      </c>
      <c r="AA505" s="42" t="s">
        <v>49</v>
      </c>
      <c r="AB505" s="57" t="s">
        <v>49</v>
      </c>
      <c r="AC505" s="42" t="s">
        <v>49</v>
      </c>
      <c r="AD505" s="57" t="s">
        <v>49</v>
      </c>
      <c r="AE505" s="42" t="s">
        <v>49</v>
      </c>
      <c r="AF505" s="57" t="s">
        <v>49</v>
      </c>
      <c r="AG505" s="42" t="s">
        <v>49</v>
      </c>
      <c r="AH505" s="57" t="s">
        <v>49</v>
      </c>
      <c r="AI505" s="42" t="s">
        <v>49</v>
      </c>
      <c r="AJ505" s="57" t="s">
        <v>49</v>
      </c>
      <c r="AK505" s="42" t="s">
        <v>49</v>
      </c>
      <c r="AL505" s="57" t="s">
        <v>49</v>
      </c>
      <c r="AM505" s="42" t="s">
        <v>49</v>
      </c>
      <c r="AN505" s="57" t="s">
        <v>49</v>
      </c>
      <c r="AO505" s="42" t="s">
        <v>49</v>
      </c>
      <c r="AP505" s="57" t="s">
        <v>49</v>
      </c>
      <c r="AQ505" s="42" t="s">
        <v>49</v>
      </c>
      <c r="AR505" s="57" t="s">
        <v>49</v>
      </c>
      <c r="AS505" s="42" t="s">
        <v>49</v>
      </c>
      <c r="AT505" s="57" t="s">
        <v>49</v>
      </c>
      <c r="AU505" s="42" t="s">
        <v>49</v>
      </c>
      <c r="AV505" s="57" t="s">
        <v>49</v>
      </c>
      <c r="AW505" s="42" t="s">
        <v>49</v>
      </c>
      <c r="AX505" s="57" t="s">
        <v>49</v>
      </c>
      <c r="AY505" s="42" t="s">
        <v>49</v>
      </c>
      <c r="AZ505" s="57" t="s">
        <v>49</v>
      </c>
      <c r="BA505" s="42" t="s">
        <v>49</v>
      </c>
      <c r="BB505" s="57" t="s">
        <v>49</v>
      </c>
      <c r="BC505" s="42" t="s">
        <v>49</v>
      </c>
      <c r="BD505" s="57" t="s">
        <v>49</v>
      </c>
      <c r="BE505" s="42" t="s">
        <v>49</v>
      </c>
      <c r="BF505" s="57" t="s">
        <v>49</v>
      </c>
      <c r="BG505" s="42" t="s">
        <v>49</v>
      </c>
      <c r="BH505" s="57" t="s">
        <v>49</v>
      </c>
    </row>
    <row r="506" spans="2:60" ht="11.25" customHeight="1" x14ac:dyDescent="0.2">
      <c r="B506" s="53">
        <v>0</v>
      </c>
      <c r="C506" s="54" t="s">
        <v>997</v>
      </c>
      <c r="D506" s="55">
        <v>0</v>
      </c>
      <c r="E506" s="42" t="s">
        <v>49</v>
      </c>
      <c r="F506" s="56" t="s">
        <v>49</v>
      </c>
      <c r="G506" s="42" t="s">
        <v>49</v>
      </c>
      <c r="H506" s="56" t="s">
        <v>49</v>
      </c>
      <c r="I506" s="42" t="s">
        <v>49</v>
      </c>
      <c r="J506" s="56" t="s">
        <v>49</v>
      </c>
      <c r="K506" s="42" t="s">
        <v>49</v>
      </c>
      <c r="L506" s="56" t="s">
        <v>49</v>
      </c>
      <c r="M506" s="42" t="s">
        <v>49</v>
      </c>
      <c r="N506" s="57" t="s">
        <v>49</v>
      </c>
      <c r="O506" s="42" t="s">
        <v>49</v>
      </c>
      <c r="P506" s="57" t="s">
        <v>49</v>
      </c>
      <c r="Q506" s="42" t="s">
        <v>49</v>
      </c>
      <c r="R506" s="57" t="s">
        <v>49</v>
      </c>
      <c r="S506" s="42" t="s">
        <v>49</v>
      </c>
      <c r="T506" s="57" t="s">
        <v>49</v>
      </c>
      <c r="U506" s="42" t="s">
        <v>49</v>
      </c>
      <c r="V506" s="57" t="s">
        <v>49</v>
      </c>
      <c r="W506" s="42" t="s">
        <v>49</v>
      </c>
      <c r="X506" s="57" t="s">
        <v>49</v>
      </c>
      <c r="Y506" s="42" t="s">
        <v>49</v>
      </c>
      <c r="Z506" s="57" t="s">
        <v>49</v>
      </c>
      <c r="AA506" s="42" t="s">
        <v>49</v>
      </c>
      <c r="AB506" s="57" t="s">
        <v>49</v>
      </c>
      <c r="AC506" s="42" t="s">
        <v>49</v>
      </c>
      <c r="AD506" s="57" t="s">
        <v>49</v>
      </c>
      <c r="AE506" s="42" t="s">
        <v>49</v>
      </c>
      <c r="AF506" s="57" t="s">
        <v>49</v>
      </c>
      <c r="AG506" s="42" t="s">
        <v>49</v>
      </c>
      <c r="AH506" s="57" t="s">
        <v>49</v>
      </c>
      <c r="AI506" s="42" t="s">
        <v>49</v>
      </c>
      <c r="AJ506" s="57" t="s">
        <v>49</v>
      </c>
      <c r="AK506" s="42" t="s">
        <v>49</v>
      </c>
      <c r="AL506" s="57" t="s">
        <v>49</v>
      </c>
      <c r="AM506" s="42" t="s">
        <v>49</v>
      </c>
      <c r="AN506" s="57" t="s">
        <v>49</v>
      </c>
      <c r="AO506" s="42" t="s">
        <v>49</v>
      </c>
      <c r="AP506" s="57" t="s">
        <v>49</v>
      </c>
      <c r="AQ506" s="42" t="s">
        <v>49</v>
      </c>
      <c r="AR506" s="57" t="s">
        <v>49</v>
      </c>
      <c r="AS506" s="42" t="s">
        <v>49</v>
      </c>
      <c r="AT506" s="57" t="s">
        <v>49</v>
      </c>
      <c r="AU506" s="42" t="s">
        <v>49</v>
      </c>
      <c r="AV506" s="57" t="s">
        <v>49</v>
      </c>
      <c r="AW506" s="42" t="s">
        <v>49</v>
      </c>
      <c r="AX506" s="57" t="s">
        <v>49</v>
      </c>
      <c r="AY506" s="42" t="s">
        <v>49</v>
      </c>
      <c r="AZ506" s="57" t="s">
        <v>49</v>
      </c>
      <c r="BA506" s="42" t="s">
        <v>49</v>
      </c>
      <c r="BB506" s="57" t="s">
        <v>49</v>
      </c>
      <c r="BC506" s="42" t="s">
        <v>49</v>
      </c>
      <c r="BD506" s="57" t="s">
        <v>49</v>
      </c>
      <c r="BE506" s="42" t="s">
        <v>49</v>
      </c>
      <c r="BF506" s="57" t="s">
        <v>49</v>
      </c>
      <c r="BG506" s="42" t="s">
        <v>49</v>
      </c>
      <c r="BH506" s="57" t="s">
        <v>49</v>
      </c>
    </row>
    <row r="507" spans="2:60" ht="11.25" customHeight="1" x14ac:dyDescent="0.2">
      <c r="B507" s="53">
        <v>0</v>
      </c>
      <c r="C507" s="54" t="s">
        <v>997</v>
      </c>
      <c r="D507" s="55">
        <v>0</v>
      </c>
      <c r="E507" s="42" t="s">
        <v>49</v>
      </c>
      <c r="F507" s="56" t="s">
        <v>49</v>
      </c>
      <c r="G507" s="42" t="s">
        <v>49</v>
      </c>
      <c r="H507" s="56" t="s">
        <v>49</v>
      </c>
      <c r="I507" s="42" t="s">
        <v>49</v>
      </c>
      <c r="J507" s="56" t="s">
        <v>49</v>
      </c>
      <c r="K507" s="42" t="s">
        <v>49</v>
      </c>
      <c r="L507" s="56" t="s">
        <v>49</v>
      </c>
      <c r="M507" s="42" t="s">
        <v>49</v>
      </c>
      <c r="N507" s="57" t="s">
        <v>49</v>
      </c>
      <c r="O507" s="42" t="s">
        <v>49</v>
      </c>
      <c r="P507" s="57" t="s">
        <v>49</v>
      </c>
      <c r="Q507" s="42" t="s">
        <v>49</v>
      </c>
      <c r="R507" s="57" t="s">
        <v>49</v>
      </c>
      <c r="S507" s="42" t="s">
        <v>49</v>
      </c>
      <c r="T507" s="57" t="s">
        <v>49</v>
      </c>
      <c r="U507" s="42" t="s">
        <v>49</v>
      </c>
      <c r="V507" s="57" t="s">
        <v>49</v>
      </c>
      <c r="W507" s="42" t="s">
        <v>49</v>
      </c>
      <c r="X507" s="57" t="s">
        <v>49</v>
      </c>
      <c r="Y507" s="42" t="s">
        <v>49</v>
      </c>
      <c r="Z507" s="57" t="s">
        <v>49</v>
      </c>
      <c r="AA507" s="42" t="s">
        <v>49</v>
      </c>
      <c r="AB507" s="57" t="s">
        <v>49</v>
      </c>
      <c r="AC507" s="42" t="s">
        <v>49</v>
      </c>
      <c r="AD507" s="57" t="s">
        <v>49</v>
      </c>
      <c r="AE507" s="42" t="s">
        <v>49</v>
      </c>
      <c r="AF507" s="57" t="s">
        <v>49</v>
      </c>
      <c r="AG507" s="42" t="s">
        <v>49</v>
      </c>
      <c r="AH507" s="57" t="s">
        <v>49</v>
      </c>
      <c r="AI507" s="42" t="s">
        <v>49</v>
      </c>
      <c r="AJ507" s="57" t="s">
        <v>49</v>
      </c>
      <c r="AK507" s="42" t="s">
        <v>49</v>
      </c>
      <c r="AL507" s="57" t="s">
        <v>49</v>
      </c>
      <c r="AM507" s="42" t="s">
        <v>49</v>
      </c>
      <c r="AN507" s="57" t="s">
        <v>49</v>
      </c>
      <c r="AO507" s="42" t="s">
        <v>49</v>
      </c>
      <c r="AP507" s="57" t="s">
        <v>49</v>
      </c>
      <c r="AQ507" s="42" t="s">
        <v>49</v>
      </c>
      <c r="AR507" s="57" t="s">
        <v>49</v>
      </c>
      <c r="AS507" s="42" t="s">
        <v>49</v>
      </c>
      <c r="AT507" s="57" t="s">
        <v>49</v>
      </c>
      <c r="AU507" s="42" t="s">
        <v>49</v>
      </c>
      <c r="AV507" s="57" t="s">
        <v>49</v>
      </c>
      <c r="AW507" s="42" t="s">
        <v>49</v>
      </c>
      <c r="AX507" s="57" t="s">
        <v>49</v>
      </c>
      <c r="AY507" s="42" t="s">
        <v>49</v>
      </c>
      <c r="AZ507" s="57" t="s">
        <v>49</v>
      </c>
      <c r="BA507" s="42" t="s">
        <v>49</v>
      </c>
      <c r="BB507" s="57" t="s">
        <v>49</v>
      </c>
      <c r="BC507" s="42" t="s">
        <v>49</v>
      </c>
      <c r="BD507" s="57" t="s">
        <v>49</v>
      </c>
      <c r="BE507" s="42" t="s">
        <v>49</v>
      </c>
      <c r="BF507" s="57" t="s">
        <v>49</v>
      </c>
      <c r="BG507" s="42" t="s">
        <v>49</v>
      </c>
      <c r="BH507" s="57" t="s">
        <v>49</v>
      </c>
    </row>
    <row r="508" spans="2:60" ht="11.25" customHeight="1" x14ac:dyDescent="0.2">
      <c r="B508" s="53">
        <v>0</v>
      </c>
      <c r="C508" s="54" t="s">
        <v>997</v>
      </c>
      <c r="D508" s="55">
        <v>0</v>
      </c>
      <c r="E508" s="42" t="s">
        <v>49</v>
      </c>
      <c r="F508" s="56" t="s">
        <v>49</v>
      </c>
      <c r="G508" s="42" t="s">
        <v>49</v>
      </c>
      <c r="H508" s="56" t="s">
        <v>49</v>
      </c>
      <c r="I508" s="42" t="s">
        <v>49</v>
      </c>
      <c r="J508" s="56" t="s">
        <v>49</v>
      </c>
      <c r="K508" s="42" t="s">
        <v>49</v>
      </c>
      <c r="L508" s="56" t="s">
        <v>49</v>
      </c>
      <c r="M508" s="42" t="s">
        <v>49</v>
      </c>
      <c r="N508" s="57" t="s">
        <v>49</v>
      </c>
      <c r="O508" s="42" t="s">
        <v>49</v>
      </c>
      <c r="P508" s="57" t="s">
        <v>49</v>
      </c>
      <c r="Q508" s="42" t="s">
        <v>49</v>
      </c>
      <c r="R508" s="57" t="s">
        <v>49</v>
      </c>
      <c r="S508" s="42" t="s">
        <v>49</v>
      </c>
      <c r="T508" s="57" t="s">
        <v>49</v>
      </c>
      <c r="U508" s="42" t="s">
        <v>49</v>
      </c>
      <c r="V508" s="57" t="s">
        <v>49</v>
      </c>
      <c r="W508" s="42" t="s">
        <v>49</v>
      </c>
      <c r="X508" s="57" t="s">
        <v>49</v>
      </c>
      <c r="Y508" s="42" t="s">
        <v>49</v>
      </c>
      <c r="Z508" s="57" t="s">
        <v>49</v>
      </c>
      <c r="AA508" s="42" t="s">
        <v>49</v>
      </c>
      <c r="AB508" s="57" t="s">
        <v>49</v>
      </c>
      <c r="AC508" s="42" t="s">
        <v>49</v>
      </c>
      <c r="AD508" s="57" t="s">
        <v>49</v>
      </c>
      <c r="AE508" s="42" t="s">
        <v>49</v>
      </c>
      <c r="AF508" s="57" t="s">
        <v>49</v>
      </c>
      <c r="AG508" s="42" t="s">
        <v>49</v>
      </c>
      <c r="AH508" s="57" t="s">
        <v>49</v>
      </c>
      <c r="AI508" s="42" t="s">
        <v>49</v>
      </c>
      <c r="AJ508" s="57" t="s">
        <v>49</v>
      </c>
      <c r="AK508" s="42" t="s">
        <v>49</v>
      </c>
      <c r="AL508" s="57" t="s">
        <v>49</v>
      </c>
      <c r="AM508" s="42" t="s">
        <v>49</v>
      </c>
      <c r="AN508" s="57" t="s">
        <v>49</v>
      </c>
      <c r="AO508" s="42" t="s">
        <v>49</v>
      </c>
      <c r="AP508" s="57" t="s">
        <v>49</v>
      </c>
      <c r="AQ508" s="42" t="s">
        <v>49</v>
      </c>
      <c r="AR508" s="57" t="s">
        <v>49</v>
      </c>
      <c r="AS508" s="42" t="s">
        <v>49</v>
      </c>
      <c r="AT508" s="57" t="s">
        <v>49</v>
      </c>
      <c r="AU508" s="42" t="s">
        <v>49</v>
      </c>
      <c r="AV508" s="57" t="s">
        <v>49</v>
      </c>
      <c r="AW508" s="42" t="s">
        <v>49</v>
      </c>
      <c r="AX508" s="57" t="s">
        <v>49</v>
      </c>
      <c r="AY508" s="42" t="s">
        <v>49</v>
      </c>
      <c r="AZ508" s="57" t="s">
        <v>49</v>
      </c>
      <c r="BA508" s="42" t="s">
        <v>49</v>
      </c>
      <c r="BB508" s="57" t="s">
        <v>49</v>
      </c>
      <c r="BC508" s="42" t="s">
        <v>49</v>
      </c>
      <c r="BD508" s="57" t="s">
        <v>49</v>
      </c>
      <c r="BE508" s="42" t="s">
        <v>49</v>
      </c>
      <c r="BF508" s="57" t="s">
        <v>49</v>
      </c>
      <c r="BG508" s="42" t="s">
        <v>49</v>
      </c>
      <c r="BH508" s="57" t="s">
        <v>49</v>
      </c>
    </row>
    <row r="509" spans="2:60" ht="11.25" customHeight="1" x14ac:dyDescent="0.2">
      <c r="B509" s="53">
        <v>0</v>
      </c>
      <c r="C509" s="54" t="s">
        <v>997</v>
      </c>
      <c r="D509" s="55">
        <v>0</v>
      </c>
      <c r="E509" s="42" t="s">
        <v>49</v>
      </c>
      <c r="F509" s="56" t="s">
        <v>49</v>
      </c>
      <c r="G509" s="42" t="s">
        <v>49</v>
      </c>
      <c r="H509" s="56" t="s">
        <v>49</v>
      </c>
      <c r="I509" s="42" t="s">
        <v>49</v>
      </c>
      <c r="J509" s="56" t="s">
        <v>49</v>
      </c>
      <c r="K509" s="42" t="s">
        <v>49</v>
      </c>
      <c r="L509" s="56" t="s">
        <v>49</v>
      </c>
      <c r="M509" s="42" t="s">
        <v>49</v>
      </c>
      <c r="N509" s="57" t="s">
        <v>49</v>
      </c>
      <c r="O509" s="42" t="s">
        <v>49</v>
      </c>
      <c r="P509" s="57" t="s">
        <v>49</v>
      </c>
      <c r="Q509" s="42" t="s">
        <v>49</v>
      </c>
      <c r="R509" s="57" t="s">
        <v>49</v>
      </c>
      <c r="S509" s="42" t="s">
        <v>49</v>
      </c>
      <c r="T509" s="57" t="s">
        <v>49</v>
      </c>
      <c r="U509" s="42" t="s">
        <v>49</v>
      </c>
      <c r="V509" s="57" t="s">
        <v>49</v>
      </c>
      <c r="W509" s="42" t="s">
        <v>49</v>
      </c>
      <c r="X509" s="57" t="s">
        <v>49</v>
      </c>
      <c r="Y509" s="42" t="s">
        <v>49</v>
      </c>
      <c r="Z509" s="57" t="s">
        <v>49</v>
      </c>
      <c r="AA509" s="42" t="s">
        <v>49</v>
      </c>
      <c r="AB509" s="57" t="s">
        <v>49</v>
      </c>
      <c r="AC509" s="42" t="s">
        <v>49</v>
      </c>
      <c r="AD509" s="57" t="s">
        <v>49</v>
      </c>
      <c r="AE509" s="42" t="s">
        <v>49</v>
      </c>
      <c r="AF509" s="57" t="s">
        <v>49</v>
      </c>
      <c r="AG509" s="42" t="s">
        <v>49</v>
      </c>
      <c r="AH509" s="57" t="s">
        <v>49</v>
      </c>
      <c r="AI509" s="42" t="s">
        <v>49</v>
      </c>
      <c r="AJ509" s="57" t="s">
        <v>49</v>
      </c>
      <c r="AK509" s="42" t="s">
        <v>49</v>
      </c>
      <c r="AL509" s="57" t="s">
        <v>49</v>
      </c>
      <c r="AM509" s="42" t="s">
        <v>49</v>
      </c>
      <c r="AN509" s="57" t="s">
        <v>49</v>
      </c>
      <c r="AO509" s="42" t="s">
        <v>49</v>
      </c>
      <c r="AP509" s="57" t="s">
        <v>49</v>
      </c>
      <c r="AQ509" s="42" t="s">
        <v>49</v>
      </c>
      <c r="AR509" s="57" t="s">
        <v>49</v>
      </c>
      <c r="AS509" s="42" t="s">
        <v>49</v>
      </c>
      <c r="AT509" s="57" t="s">
        <v>49</v>
      </c>
      <c r="AU509" s="42" t="s">
        <v>49</v>
      </c>
      <c r="AV509" s="57" t="s">
        <v>49</v>
      </c>
      <c r="AW509" s="42" t="s">
        <v>49</v>
      </c>
      <c r="AX509" s="57" t="s">
        <v>49</v>
      </c>
      <c r="AY509" s="42" t="s">
        <v>49</v>
      </c>
      <c r="AZ509" s="57" t="s">
        <v>49</v>
      </c>
      <c r="BA509" s="42" t="s">
        <v>49</v>
      </c>
      <c r="BB509" s="57" t="s">
        <v>49</v>
      </c>
      <c r="BC509" s="42" t="s">
        <v>49</v>
      </c>
      <c r="BD509" s="57" t="s">
        <v>49</v>
      </c>
      <c r="BE509" s="42" t="s">
        <v>49</v>
      </c>
      <c r="BF509" s="57" t="s">
        <v>49</v>
      </c>
      <c r="BG509" s="42" t="s">
        <v>49</v>
      </c>
      <c r="BH509" s="57" t="s">
        <v>49</v>
      </c>
    </row>
    <row r="510" spans="2:60" ht="11.25" customHeight="1" x14ac:dyDescent="0.2">
      <c r="B510" s="53">
        <v>0</v>
      </c>
      <c r="C510" s="54" t="s">
        <v>997</v>
      </c>
      <c r="D510" s="55">
        <v>0</v>
      </c>
      <c r="E510" s="42" t="s">
        <v>49</v>
      </c>
      <c r="F510" s="56" t="s">
        <v>49</v>
      </c>
      <c r="G510" s="42" t="s">
        <v>49</v>
      </c>
      <c r="H510" s="56" t="s">
        <v>49</v>
      </c>
      <c r="I510" s="42" t="s">
        <v>49</v>
      </c>
      <c r="J510" s="56" t="s">
        <v>49</v>
      </c>
      <c r="K510" s="42" t="s">
        <v>49</v>
      </c>
      <c r="L510" s="56" t="s">
        <v>49</v>
      </c>
      <c r="M510" s="42" t="s">
        <v>49</v>
      </c>
      <c r="N510" s="57" t="s">
        <v>49</v>
      </c>
      <c r="O510" s="42" t="s">
        <v>49</v>
      </c>
      <c r="P510" s="57" t="s">
        <v>49</v>
      </c>
      <c r="Q510" s="42" t="s">
        <v>49</v>
      </c>
      <c r="R510" s="57" t="s">
        <v>49</v>
      </c>
      <c r="S510" s="42" t="s">
        <v>49</v>
      </c>
      <c r="T510" s="57" t="s">
        <v>49</v>
      </c>
      <c r="U510" s="42" t="s">
        <v>49</v>
      </c>
      <c r="V510" s="57" t="s">
        <v>49</v>
      </c>
      <c r="W510" s="42" t="s">
        <v>49</v>
      </c>
      <c r="X510" s="57" t="s">
        <v>49</v>
      </c>
      <c r="Y510" s="42" t="s">
        <v>49</v>
      </c>
      <c r="Z510" s="57" t="s">
        <v>49</v>
      </c>
      <c r="AA510" s="42" t="s">
        <v>49</v>
      </c>
      <c r="AB510" s="57" t="s">
        <v>49</v>
      </c>
      <c r="AC510" s="42" t="s">
        <v>49</v>
      </c>
      <c r="AD510" s="57" t="s">
        <v>49</v>
      </c>
      <c r="AE510" s="42" t="s">
        <v>49</v>
      </c>
      <c r="AF510" s="57" t="s">
        <v>49</v>
      </c>
      <c r="AG510" s="42" t="s">
        <v>49</v>
      </c>
      <c r="AH510" s="57" t="s">
        <v>49</v>
      </c>
      <c r="AI510" s="42" t="s">
        <v>49</v>
      </c>
      <c r="AJ510" s="57" t="s">
        <v>49</v>
      </c>
      <c r="AK510" s="42" t="s">
        <v>49</v>
      </c>
      <c r="AL510" s="57" t="s">
        <v>49</v>
      </c>
      <c r="AM510" s="42" t="s">
        <v>49</v>
      </c>
      <c r="AN510" s="57" t="s">
        <v>49</v>
      </c>
      <c r="AO510" s="42" t="s">
        <v>49</v>
      </c>
      <c r="AP510" s="57" t="s">
        <v>49</v>
      </c>
      <c r="AQ510" s="42" t="s">
        <v>49</v>
      </c>
      <c r="AR510" s="57" t="s">
        <v>49</v>
      </c>
      <c r="AS510" s="42" t="s">
        <v>49</v>
      </c>
      <c r="AT510" s="57" t="s">
        <v>49</v>
      </c>
      <c r="AU510" s="42" t="s">
        <v>49</v>
      </c>
      <c r="AV510" s="57" t="s">
        <v>49</v>
      </c>
      <c r="AW510" s="42" t="s">
        <v>49</v>
      </c>
      <c r="AX510" s="57" t="s">
        <v>49</v>
      </c>
      <c r="AY510" s="42" t="s">
        <v>49</v>
      </c>
      <c r="AZ510" s="57" t="s">
        <v>49</v>
      </c>
      <c r="BA510" s="42" t="s">
        <v>49</v>
      </c>
      <c r="BB510" s="57" t="s">
        <v>49</v>
      </c>
      <c r="BC510" s="42" t="s">
        <v>49</v>
      </c>
      <c r="BD510" s="57" t="s">
        <v>49</v>
      </c>
      <c r="BE510" s="42" t="s">
        <v>49</v>
      </c>
      <c r="BF510" s="57" t="s">
        <v>49</v>
      </c>
      <c r="BG510" s="42" t="s">
        <v>49</v>
      </c>
      <c r="BH510" s="57" t="s">
        <v>49</v>
      </c>
    </row>
    <row r="511" spans="2:60" ht="11.25" customHeight="1" x14ac:dyDescent="0.2">
      <c r="B511" s="53">
        <v>0</v>
      </c>
      <c r="C511" s="54" t="s">
        <v>997</v>
      </c>
      <c r="D511" s="55">
        <v>0</v>
      </c>
      <c r="E511" s="42" t="s">
        <v>49</v>
      </c>
      <c r="F511" s="56" t="s">
        <v>49</v>
      </c>
      <c r="G511" s="42" t="s">
        <v>49</v>
      </c>
      <c r="H511" s="56" t="s">
        <v>49</v>
      </c>
      <c r="I511" s="42" t="s">
        <v>49</v>
      </c>
      <c r="J511" s="56" t="s">
        <v>49</v>
      </c>
      <c r="K511" s="42" t="s">
        <v>49</v>
      </c>
      <c r="L511" s="56" t="s">
        <v>49</v>
      </c>
      <c r="M511" s="42" t="s">
        <v>49</v>
      </c>
      <c r="N511" s="57" t="s">
        <v>49</v>
      </c>
      <c r="O511" s="42" t="s">
        <v>49</v>
      </c>
      <c r="P511" s="57" t="s">
        <v>49</v>
      </c>
      <c r="Q511" s="42" t="s">
        <v>49</v>
      </c>
      <c r="R511" s="57" t="s">
        <v>49</v>
      </c>
      <c r="S511" s="42" t="s">
        <v>49</v>
      </c>
      <c r="T511" s="57" t="s">
        <v>49</v>
      </c>
      <c r="U511" s="42" t="s">
        <v>49</v>
      </c>
      <c r="V511" s="57" t="s">
        <v>49</v>
      </c>
      <c r="W511" s="42" t="s">
        <v>49</v>
      </c>
      <c r="X511" s="57" t="s">
        <v>49</v>
      </c>
      <c r="Y511" s="42" t="s">
        <v>49</v>
      </c>
      <c r="Z511" s="57" t="s">
        <v>49</v>
      </c>
      <c r="AA511" s="42" t="s">
        <v>49</v>
      </c>
      <c r="AB511" s="57" t="s">
        <v>49</v>
      </c>
      <c r="AC511" s="42" t="s">
        <v>49</v>
      </c>
      <c r="AD511" s="57" t="s">
        <v>49</v>
      </c>
      <c r="AE511" s="42" t="s">
        <v>49</v>
      </c>
      <c r="AF511" s="57" t="s">
        <v>49</v>
      </c>
      <c r="AG511" s="42" t="s">
        <v>49</v>
      </c>
      <c r="AH511" s="57" t="s">
        <v>49</v>
      </c>
      <c r="AI511" s="42" t="s">
        <v>49</v>
      </c>
      <c r="AJ511" s="57" t="s">
        <v>49</v>
      </c>
      <c r="AK511" s="42" t="s">
        <v>49</v>
      </c>
      <c r="AL511" s="57" t="s">
        <v>49</v>
      </c>
      <c r="AM511" s="42" t="s">
        <v>49</v>
      </c>
      <c r="AN511" s="57" t="s">
        <v>49</v>
      </c>
      <c r="AO511" s="42" t="s">
        <v>49</v>
      </c>
      <c r="AP511" s="57" t="s">
        <v>49</v>
      </c>
      <c r="AQ511" s="42" t="s">
        <v>49</v>
      </c>
      <c r="AR511" s="57" t="s">
        <v>49</v>
      </c>
      <c r="AS511" s="42" t="s">
        <v>49</v>
      </c>
      <c r="AT511" s="57" t="s">
        <v>49</v>
      </c>
      <c r="AU511" s="42" t="s">
        <v>49</v>
      </c>
      <c r="AV511" s="57" t="s">
        <v>49</v>
      </c>
      <c r="AW511" s="42" t="s">
        <v>49</v>
      </c>
      <c r="AX511" s="57" t="s">
        <v>49</v>
      </c>
      <c r="AY511" s="42" t="s">
        <v>49</v>
      </c>
      <c r="AZ511" s="57" t="s">
        <v>49</v>
      </c>
      <c r="BA511" s="42" t="s">
        <v>49</v>
      </c>
      <c r="BB511" s="57" t="s">
        <v>49</v>
      </c>
      <c r="BC511" s="42" t="s">
        <v>49</v>
      </c>
      <c r="BD511" s="57" t="s">
        <v>49</v>
      </c>
      <c r="BE511" s="42" t="s">
        <v>49</v>
      </c>
      <c r="BF511" s="57" t="s">
        <v>49</v>
      </c>
      <c r="BG511" s="42" t="s">
        <v>49</v>
      </c>
      <c r="BH511" s="57" t="s">
        <v>49</v>
      </c>
    </row>
    <row r="512" spans="2:60" ht="11.25" customHeight="1" x14ac:dyDescent="0.2">
      <c r="B512" s="53">
        <v>0</v>
      </c>
      <c r="C512" s="54" t="s">
        <v>997</v>
      </c>
      <c r="D512" s="55">
        <v>0</v>
      </c>
      <c r="E512" s="42" t="s">
        <v>49</v>
      </c>
      <c r="F512" s="56" t="s">
        <v>49</v>
      </c>
      <c r="G512" s="42" t="s">
        <v>49</v>
      </c>
      <c r="H512" s="56" t="s">
        <v>49</v>
      </c>
      <c r="I512" s="42" t="s">
        <v>49</v>
      </c>
      <c r="J512" s="56" t="s">
        <v>49</v>
      </c>
      <c r="K512" s="42" t="s">
        <v>49</v>
      </c>
      <c r="L512" s="56" t="s">
        <v>49</v>
      </c>
      <c r="M512" s="42" t="s">
        <v>49</v>
      </c>
      <c r="N512" s="57" t="s">
        <v>49</v>
      </c>
      <c r="O512" s="42" t="s">
        <v>49</v>
      </c>
      <c r="P512" s="57" t="s">
        <v>49</v>
      </c>
      <c r="Q512" s="42" t="s">
        <v>49</v>
      </c>
      <c r="R512" s="57" t="s">
        <v>49</v>
      </c>
      <c r="S512" s="42" t="s">
        <v>49</v>
      </c>
      <c r="T512" s="57" t="s">
        <v>49</v>
      </c>
      <c r="U512" s="42" t="s">
        <v>49</v>
      </c>
      <c r="V512" s="57" t="s">
        <v>49</v>
      </c>
      <c r="W512" s="42" t="s">
        <v>49</v>
      </c>
      <c r="X512" s="57" t="s">
        <v>49</v>
      </c>
      <c r="Y512" s="42" t="s">
        <v>49</v>
      </c>
      <c r="Z512" s="57" t="s">
        <v>49</v>
      </c>
      <c r="AA512" s="42" t="s">
        <v>49</v>
      </c>
      <c r="AB512" s="57" t="s">
        <v>49</v>
      </c>
      <c r="AC512" s="42" t="s">
        <v>49</v>
      </c>
      <c r="AD512" s="57" t="s">
        <v>49</v>
      </c>
      <c r="AE512" s="42" t="s">
        <v>49</v>
      </c>
      <c r="AF512" s="57" t="s">
        <v>49</v>
      </c>
      <c r="AG512" s="42" t="s">
        <v>49</v>
      </c>
      <c r="AH512" s="57" t="s">
        <v>49</v>
      </c>
      <c r="AI512" s="42" t="s">
        <v>49</v>
      </c>
      <c r="AJ512" s="57" t="s">
        <v>49</v>
      </c>
      <c r="AK512" s="42" t="s">
        <v>49</v>
      </c>
      <c r="AL512" s="57" t="s">
        <v>49</v>
      </c>
      <c r="AM512" s="42" t="s">
        <v>49</v>
      </c>
      <c r="AN512" s="57" t="s">
        <v>49</v>
      </c>
      <c r="AO512" s="42" t="s">
        <v>49</v>
      </c>
      <c r="AP512" s="57" t="s">
        <v>49</v>
      </c>
      <c r="AQ512" s="42" t="s">
        <v>49</v>
      </c>
      <c r="AR512" s="57" t="s">
        <v>49</v>
      </c>
      <c r="AS512" s="42" t="s">
        <v>49</v>
      </c>
      <c r="AT512" s="57" t="s">
        <v>49</v>
      </c>
      <c r="AU512" s="42" t="s">
        <v>49</v>
      </c>
      <c r="AV512" s="57" t="s">
        <v>49</v>
      </c>
      <c r="AW512" s="42" t="s">
        <v>49</v>
      </c>
      <c r="AX512" s="57" t="s">
        <v>49</v>
      </c>
      <c r="AY512" s="42" t="s">
        <v>49</v>
      </c>
      <c r="AZ512" s="57" t="s">
        <v>49</v>
      </c>
      <c r="BA512" s="42" t="s">
        <v>49</v>
      </c>
      <c r="BB512" s="57" t="s">
        <v>49</v>
      </c>
      <c r="BC512" s="42" t="s">
        <v>49</v>
      </c>
      <c r="BD512" s="57" t="s">
        <v>49</v>
      </c>
      <c r="BE512" s="42" t="s">
        <v>49</v>
      </c>
      <c r="BF512" s="57" t="s">
        <v>49</v>
      </c>
      <c r="BG512" s="42" t="s">
        <v>49</v>
      </c>
      <c r="BH512" s="57" t="s">
        <v>49</v>
      </c>
    </row>
    <row r="513" spans="2:60" ht="11.25" customHeight="1" x14ac:dyDescent="0.2">
      <c r="B513" s="53">
        <v>0</v>
      </c>
      <c r="C513" s="54" t="s">
        <v>997</v>
      </c>
      <c r="D513" s="55">
        <v>0</v>
      </c>
      <c r="E513" s="42" t="s">
        <v>49</v>
      </c>
      <c r="F513" s="56" t="s">
        <v>49</v>
      </c>
      <c r="G513" s="42" t="s">
        <v>49</v>
      </c>
      <c r="H513" s="56" t="s">
        <v>49</v>
      </c>
      <c r="I513" s="42" t="s">
        <v>49</v>
      </c>
      <c r="J513" s="56" t="s">
        <v>49</v>
      </c>
      <c r="K513" s="42" t="s">
        <v>49</v>
      </c>
      <c r="L513" s="56" t="s">
        <v>49</v>
      </c>
      <c r="M513" s="42" t="s">
        <v>49</v>
      </c>
      <c r="N513" s="57" t="s">
        <v>49</v>
      </c>
      <c r="O513" s="42" t="s">
        <v>49</v>
      </c>
      <c r="P513" s="57" t="s">
        <v>49</v>
      </c>
      <c r="Q513" s="42" t="s">
        <v>49</v>
      </c>
      <c r="R513" s="57" t="s">
        <v>49</v>
      </c>
      <c r="S513" s="42" t="s">
        <v>49</v>
      </c>
      <c r="T513" s="57" t="s">
        <v>49</v>
      </c>
      <c r="U513" s="42" t="s">
        <v>49</v>
      </c>
      <c r="V513" s="57" t="s">
        <v>49</v>
      </c>
      <c r="W513" s="42" t="s">
        <v>49</v>
      </c>
      <c r="X513" s="57" t="s">
        <v>49</v>
      </c>
      <c r="Y513" s="42" t="s">
        <v>49</v>
      </c>
      <c r="Z513" s="57" t="s">
        <v>49</v>
      </c>
      <c r="AA513" s="42" t="s">
        <v>49</v>
      </c>
      <c r="AB513" s="57" t="s">
        <v>49</v>
      </c>
      <c r="AC513" s="42" t="s">
        <v>49</v>
      </c>
      <c r="AD513" s="57" t="s">
        <v>49</v>
      </c>
      <c r="AE513" s="42" t="s">
        <v>49</v>
      </c>
      <c r="AF513" s="57" t="s">
        <v>49</v>
      </c>
      <c r="AG513" s="42" t="s">
        <v>49</v>
      </c>
      <c r="AH513" s="57" t="s">
        <v>49</v>
      </c>
      <c r="AI513" s="42" t="s">
        <v>49</v>
      </c>
      <c r="AJ513" s="57" t="s">
        <v>49</v>
      </c>
      <c r="AK513" s="42" t="s">
        <v>49</v>
      </c>
      <c r="AL513" s="57" t="s">
        <v>49</v>
      </c>
      <c r="AM513" s="42" t="s">
        <v>49</v>
      </c>
      <c r="AN513" s="57" t="s">
        <v>49</v>
      </c>
      <c r="AO513" s="42" t="s">
        <v>49</v>
      </c>
      <c r="AP513" s="57" t="s">
        <v>49</v>
      </c>
      <c r="AQ513" s="42" t="s">
        <v>49</v>
      </c>
      <c r="AR513" s="57" t="s">
        <v>49</v>
      </c>
      <c r="AS513" s="42" t="s">
        <v>49</v>
      </c>
      <c r="AT513" s="57" t="s">
        <v>49</v>
      </c>
      <c r="AU513" s="42" t="s">
        <v>49</v>
      </c>
      <c r="AV513" s="57" t="s">
        <v>49</v>
      </c>
      <c r="AW513" s="42" t="s">
        <v>49</v>
      </c>
      <c r="AX513" s="57" t="s">
        <v>49</v>
      </c>
      <c r="AY513" s="42" t="s">
        <v>49</v>
      </c>
      <c r="AZ513" s="57" t="s">
        <v>49</v>
      </c>
      <c r="BA513" s="42" t="s">
        <v>49</v>
      </c>
      <c r="BB513" s="57" t="s">
        <v>49</v>
      </c>
      <c r="BC513" s="42" t="s">
        <v>49</v>
      </c>
      <c r="BD513" s="57" t="s">
        <v>49</v>
      </c>
      <c r="BE513" s="42" t="s">
        <v>49</v>
      </c>
      <c r="BF513" s="57" t="s">
        <v>49</v>
      </c>
      <c r="BG513" s="42" t="s">
        <v>49</v>
      </c>
      <c r="BH513" s="57" t="s">
        <v>49</v>
      </c>
    </row>
    <row r="514" spans="2:60" ht="11.25" customHeight="1" x14ac:dyDescent="0.2">
      <c r="B514" s="53">
        <v>0</v>
      </c>
      <c r="C514" s="54" t="s">
        <v>997</v>
      </c>
      <c r="D514" s="55">
        <v>0</v>
      </c>
      <c r="E514" s="42" t="s">
        <v>49</v>
      </c>
      <c r="F514" s="56" t="s">
        <v>49</v>
      </c>
      <c r="G514" s="42" t="s">
        <v>49</v>
      </c>
      <c r="H514" s="56" t="s">
        <v>49</v>
      </c>
      <c r="I514" s="42" t="s">
        <v>49</v>
      </c>
      <c r="J514" s="56" t="s">
        <v>49</v>
      </c>
      <c r="K514" s="42" t="s">
        <v>49</v>
      </c>
      <c r="L514" s="56" t="s">
        <v>49</v>
      </c>
      <c r="M514" s="42" t="s">
        <v>49</v>
      </c>
      <c r="N514" s="57" t="s">
        <v>49</v>
      </c>
      <c r="O514" s="42" t="s">
        <v>49</v>
      </c>
      <c r="P514" s="57" t="s">
        <v>49</v>
      </c>
      <c r="Q514" s="42" t="s">
        <v>49</v>
      </c>
      <c r="R514" s="57" t="s">
        <v>49</v>
      </c>
      <c r="S514" s="42" t="s">
        <v>49</v>
      </c>
      <c r="T514" s="57" t="s">
        <v>49</v>
      </c>
      <c r="U514" s="42" t="s">
        <v>49</v>
      </c>
      <c r="V514" s="57" t="s">
        <v>49</v>
      </c>
      <c r="W514" s="42" t="s">
        <v>49</v>
      </c>
      <c r="X514" s="57" t="s">
        <v>49</v>
      </c>
      <c r="Y514" s="42" t="s">
        <v>49</v>
      </c>
      <c r="Z514" s="57" t="s">
        <v>49</v>
      </c>
      <c r="AA514" s="42" t="s">
        <v>49</v>
      </c>
      <c r="AB514" s="57" t="s">
        <v>49</v>
      </c>
      <c r="AC514" s="42" t="s">
        <v>49</v>
      </c>
      <c r="AD514" s="57" t="s">
        <v>49</v>
      </c>
      <c r="AE514" s="42" t="s">
        <v>49</v>
      </c>
      <c r="AF514" s="57" t="s">
        <v>49</v>
      </c>
      <c r="AG514" s="42" t="s">
        <v>49</v>
      </c>
      <c r="AH514" s="57" t="s">
        <v>49</v>
      </c>
      <c r="AI514" s="42" t="s">
        <v>49</v>
      </c>
      <c r="AJ514" s="57" t="s">
        <v>49</v>
      </c>
      <c r="AK514" s="42" t="s">
        <v>49</v>
      </c>
      <c r="AL514" s="57" t="s">
        <v>49</v>
      </c>
      <c r="AM514" s="42" t="s">
        <v>49</v>
      </c>
      <c r="AN514" s="57" t="s">
        <v>49</v>
      </c>
      <c r="AO514" s="42" t="s">
        <v>49</v>
      </c>
      <c r="AP514" s="57" t="s">
        <v>49</v>
      </c>
      <c r="AQ514" s="42" t="s">
        <v>49</v>
      </c>
      <c r="AR514" s="57" t="s">
        <v>49</v>
      </c>
      <c r="AS514" s="42" t="s">
        <v>49</v>
      </c>
      <c r="AT514" s="57" t="s">
        <v>49</v>
      </c>
      <c r="AU514" s="42" t="s">
        <v>49</v>
      </c>
      <c r="AV514" s="57" t="s">
        <v>49</v>
      </c>
      <c r="AW514" s="42" t="s">
        <v>49</v>
      </c>
      <c r="AX514" s="57" t="s">
        <v>49</v>
      </c>
      <c r="AY514" s="42" t="s">
        <v>49</v>
      </c>
      <c r="AZ514" s="57" t="s">
        <v>49</v>
      </c>
      <c r="BA514" s="42" t="s">
        <v>49</v>
      </c>
      <c r="BB514" s="57" t="s">
        <v>49</v>
      </c>
      <c r="BC514" s="42" t="s">
        <v>49</v>
      </c>
      <c r="BD514" s="57" t="s">
        <v>49</v>
      </c>
      <c r="BE514" s="42" t="s">
        <v>49</v>
      </c>
      <c r="BF514" s="57" t="s">
        <v>49</v>
      </c>
      <c r="BG514" s="42" t="s">
        <v>49</v>
      </c>
      <c r="BH514" s="57" t="s">
        <v>49</v>
      </c>
    </row>
    <row r="515" spans="2:60" ht="11.25" customHeight="1" x14ac:dyDescent="0.2">
      <c r="B515" s="53">
        <v>0</v>
      </c>
      <c r="C515" s="54" t="s">
        <v>997</v>
      </c>
      <c r="D515" s="55">
        <v>0</v>
      </c>
      <c r="E515" s="42" t="s">
        <v>49</v>
      </c>
      <c r="F515" s="56" t="s">
        <v>49</v>
      </c>
      <c r="G515" s="42" t="s">
        <v>49</v>
      </c>
      <c r="H515" s="56" t="s">
        <v>49</v>
      </c>
      <c r="I515" s="42" t="s">
        <v>49</v>
      </c>
      <c r="J515" s="56" t="s">
        <v>49</v>
      </c>
      <c r="K515" s="42" t="s">
        <v>49</v>
      </c>
      <c r="L515" s="56" t="s">
        <v>49</v>
      </c>
      <c r="M515" s="42" t="s">
        <v>49</v>
      </c>
      <c r="N515" s="57" t="s">
        <v>49</v>
      </c>
      <c r="O515" s="42" t="s">
        <v>49</v>
      </c>
      <c r="P515" s="57" t="s">
        <v>49</v>
      </c>
      <c r="Q515" s="42" t="s">
        <v>49</v>
      </c>
      <c r="R515" s="57" t="s">
        <v>49</v>
      </c>
      <c r="S515" s="42" t="s">
        <v>49</v>
      </c>
      <c r="T515" s="57" t="s">
        <v>49</v>
      </c>
      <c r="U515" s="42" t="s">
        <v>49</v>
      </c>
      <c r="V515" s="57" t="s">
        <v>49</v>
      </c>
      <c r="W515" s="42" t="s">
        <v>49</v>
      </c>
      <c r="X515" s="57" t="s">
        <v>49</v>
      </c>
      <c r="Y515" s="42" t="s">
        <v>49</v>
      </c>
      <c r="Z515" s="57" t="s">
        <v>49</v>
      </c>
      <c r="AA515" s="42" t="s">
        <v>49</v>
      </c>
      <c r="AB515" s="57" t="s">
        <v>49</v>
      </c>
      <c r="AC515" s="42" t="s">
        <v>49</v>
      </c>
      <c r="AD515" s="57" t="s">
        <v>49</v>
      </c>
      <c r="AE515" s="42" t="s">
        <v>49</v>
      </c>
      <c r="AF515" s="57" t="s">
        <v>49</v>
      </c>
      <c r="AG515" s="42" t="s">
        <v>49</v>
      </c>
      <c r="AH515" s="57" t="s">
        <v>49</v>
      </c>
      <c r="AI515" s="42" t="s">
        <v>49</v>
      </c>
      <c r="AJ515" s="57" t="s">
        <v>49</v>
      </c>
      <c r="AK515" s="42" t="s">
        <v>49</v>
      </c>
      <c r="AL515" s="57" t="s">
        <v>49</v>
      </c>
      <c r="AM515" s="42" t="s">
        <v>49</v>
      </c>
      <c r="AN515" s="57" t="s">
        <v>49</v>
      </c>
      <c r="AO515" s="42" t="s">
        <v>49</v>
      </c>
      <c r="AP515" s="57" t="s">
        <v>49</v>
      </c>
      <c r="AQ515" s="42" t="s">
        <v>49</v>
      </c>
      <c r="AR515" s="57" t="s">
        <v>49</v>
      </c>
      <c r="AS515" s="42" t="s">
        <v>49</v>
      </c>
      <c r="AT515" s="57" t="s">
        <v>49</v>
      </c>
      <c r="AU515" s="42" t="s">
        <v>49</v>
      </c>
      <c r="AV515" s="57" t="s">
        <v>49</v>
      </c>
      <c r="AW515" s="42" t="s">
        <v>49</v>
      </c>
      <c r="AX515" s="57" t="s">
        <v>49</v>
      </c>
      <c r="AY515" s="42" t="s">
        <v>49</v>
      </c>
      <c r="AZ515" s="57" t="s">
        <v>49</v>
      </c>
      <c r="BA515" s="42" t="s">
        <v>49</v>
      </c>
      <c r="BB515" s="57" t="s">
        <v>49</v>
      </c>
      <c r="BC515" s="42" t="s">
        <v>49</v>
      </c>
      <c r="BD515" s="57" t="s">
        <v>49</v>
      </c>
      <c r="BE515" s="42" t="s">
        <v>49</v>
      </c>
      <c r="BF515" s="57" t="s">
        <v>49</v>
      </c>
      <c r="BG515" s="42" t="s">
        <v>49</v>
      </c>
      <c r="BH515" s="57" t="s">
        <v>49</v>
      </c>
    </row>
    <row r="516" spans="2:60" ht="11.25" customHeight="1" x14ac:dyDescent="0.2">
      <c r="B516" s="53">
        <v>0</v>
      </c>
      <c r="C516" s="54" t="s">
        <v>997</v>
      </c>
      <c r="D516" s="55">
        <v>0</v>
      </c>
      <c r="E516" s="42" t="s">
        <v>49</v>
      </c>
      <c r="F516" s="56" t="s">
        <v>49</v>
      </c>
      <c r="G516" s="42" t="s">
        <v>49</v>
      </c>
      <c r="H516" s="56" t="s">
        <v>49</v>
      </c>
      <c r="I516" s="42" t="s">
        <v>49</v>
      </c>
      <c r="J516" s="56" t="s">
        <v>49</v>
      </c>
      <c r="K516" s="42" t="s">
        <v>49</v>
      </c>
      <c r="L516" s="56" t="s">
        <v>49</v>
      </c>
      <c r="M516" s="42" t="s">
        <v>49</v>
      </c>
      <c r="N516" s="57" t="s">
        <v>49</v>
      </c>
      <c r="O516" s="42" t="s">
        <v>49</v>
      </c>
      <c r="P516" s="57" t="s">
        <v>49</v>
      </c>
      <c r="Q516" s="42" t="s">
        <v>49</v>
      </c>
      <c r="R516" s="57" t="s">
        <v>49</v>
      </c>
      <c r="S516" s="42" t="s">
        <v>49</v>
      </c>
      <c r="T516" s="57" t="s">
        <v>49</v>
      </c>
      <c r="U516" s="42" t="s">
        <v>49</v>
      </c>
      <c r="V516" s="57" t="s">
        <v>49</v>
      </c>
      <c r="W516" s="42" t="s">
        <v>49</v>
      </c>
      <c r="X516" s="57" t="s">
        <v>49</v>
      </c>
      <c r="Y516" s="42" t="s">
        <v>49</v>
      </c>
      <c r="Z516" s="57" t="s">
        <v>49</v>
      </c>
      <c r="AA516" s="42" t="s">
        <v>49</v>
      </c>
      <c r="AB516" s="57" t="s">
        <v>49</v>
      </c>
      <c r="AC516" s="42" t="s">
        <v>49</v>
      </c>
      <c r="AD516" s="57" t="s">
        <v>49</v>
      </c>
      <c r="AE516" s="42" t="s">
        <v>49</v>
      </c>
      <c r="AF516" s="57" t="s">
        <v>49</v>
      </c>
      <c r="AG516" s="42" t="s">
        <v>49</v>
      </c>
      <c r="AH516" s="57" t="s">
        <v>49</v>
      </c>
      <c r="AI516" s="42" t="s">
        <v>49</v>
      </c>
      <c r="AJ516" s="57" t="s">
        <v>49</v>
      </c>
      <c r="AK516" s="42" t="s">
        <v>49</v>
      </c>
      <c r="AL516" s="57" t="s">
        <v>49</v>
      </c>
      <c r="AM516" s="42" t="s">
        <v>49</v>
      </c>
      <c r="AN516" s="57" t="s">
        <v>49</v>
      </c>
      <c r="AO516" s="42" t="s">
        <v>49</v>
      </c>
      <c r="AP516" s="57" t="s">
        <v>49</v>
      </c>
      <c r="AQ516" s="42" t="s">
        <v>49</v>
      </c>
      <c r="AR516" s="57" t="s">
        <v>49</v>
      </c>
      <c r="AS516" s="42" t="s">
        <v>49</v>
      </c>
      <c r="AT516" s="57" t="s">
        <v>49</v>
      </c>
      <c r="AU516" s="42" t="s">
        <v>49</v>
      </c>
      <c r="AV516" s="57" t="s">
        <v>49</v>
      </c>
      <c r="AW516" s="42" t="s">
        <v>49</v>
      </c>
      <c r="AX516" s="57" t="s">
        <v>49</v>
      </c>
      <c r="AY516" s="42" t="s">
        <v>49</v>
      </c>
      <c r="AZ516" s="57" t="s">
        <v>49</v>
      </c>
      <c r="BA516" s="42" t="s">
        <v>49</v>
      </c>
      <c r="BB516" s="57" t="s">
        <v>49</v>
      </c>
      <c r="BC516" s="42" t="s">
        <v>49</v>
      </c>
      <c r="BD516" s="57" t="s">
        <v>49</v>
      </c>
      <c r="BE516" s="42" t="s">
        <v>49</v>
      </c>
      <c r="BF516" s="57" t="s">
        <v>49</v>
      </c>
      <c r="BG516" s="42" t="s">
        <v>49</v>
      </c>
      <c r="BH516" s="57" t="s">
        <v>49</v>
      </c>
    </row>
    <row r="517" spans="2:60" ht="11.25" customHeight="1" x14ac:dyDescent="0.2">
      <c r="B517" s="53">
        <v>0</v>
      </c>
      <c r="C517" s="54" t="s">
        <v>997</v>
      </c>
      <c r="D517" s="55">
        <v>0</v>
      </c>
      <c r="E517" s="42" t="s">
        <v>49</v>
      </c>
      <c r="F517" s="56" t="s">
        <v>49</v>
      </c>
      <c r="G517" s="42" t="s">
        <v>49</v>
      </c>
      <c r="H517" s="56" t="s">
        <v>49</v>
      </c>
      <c r="I517" s="42" t="s">
        <v>49</v>
      </c>
      <c r="J517" s="56" t="s">
        <v>49</v>
      </c>
      <c r="K517" s="42" t="s">
        <v>49</v>
      </c>
      <c r="L517" s="56" t="s">
        <v>49</v>
      </c>
      <c r="M517" s="42" t="s">
        <v>49</v>
      </c>
      <c r="N517" s="57" t="s">
        <v>49</v>
      </c>
      <c r="O517" s="42" t="s">
        <v>49</v>
      </c>
      <c r="P517" s="57" t="s">
        <v>49</v>
      </c>
      <c r="Q517" s="42" t="s">
        <v>49</v>
      </c>
      <c r="R517" s="57" t="s">
        <v>49</v>
      </c>
      <c r="S517" s="42" t="s">
        <v>49</v>
      </c>
      <c r="T517" s="57" t="s">
        <v>49</v>
      </c>
      <c r="U517" s="42" t="s">
        <v>49</v>
      </c>
      <c r="V517" s="57" t="s">
        <v>49</v>
      </c>
      <c r="W517" s="42" t="s">
        <v>49</v>
      </c>
      <c r="X517" s="57" t="s">
        <v>49</v>
      </c>
      <c r="Y517" s="42" t="s">
        <v>49</v>
      </c>
      <c r="Z517" s="57" t="s">
        <v>49</v>
      </c>
      <c r="AA517" s="42" t="s">
        <v>49</v>
      </c>
      <c r="AB517" s="57" t="s">
        <v>49</v>
      </c>
      <c r="AC517" s="42" t="s">
        <v>49</v>
      </c>
      <c r="AD517" s="57" t="s">
        <v>49</v>
      </c>
      <c r="AE517" s="42" t="s">
        <v>49</v>
      </c>
      <c r="AF517" s="57" t="s">
        <v>49</v>
      </c>
      <c r="AG517" s="42" t="s">
        <v>49</v>
      </c>
      <c r="AH517" s="57" t="s">
        <v>49</v>
      </c>
      <c r="AI517" s="42" t="s">
        <v>49</v>
      </c>
      <c r="AJ517" s="57" t="s">
        <v>49</v>
      </c>
      <c r="AK517" s="42" t="s">
        <v>49</v>
      </c>
      <c r="AL517" s="57" t="s">
        <v>49</v>
      </c>
      <c r="AM517" s="42" t="s">
        <v>49</v>
      </c>
      <c r="AN517" s="57" t="s">
        <v>49</v>
      </c>
      <c r="AO517" s="42" t="s">
        <v>49</v>
      </c>
      <c r="AP517" s="57" t="s">
        <v>49</v>
      </c>
      <c r="AQ517" s="42" t="s">
        <v>49</v>
      </c>
      <c r="AR517" s="57" t="s">
        <v>49</v>
      </c>
      <c r="AS517" s="42" t="s">
        <v>49</v>
      </c>
      <c r="AT517" s="57" t="s">
        <v>49</v>
      </c>
      <c r="AU517" s="42" t="s">
        <v>49</v>
      </c>
      <c r="AV517" s="57" t="s">
        <v>49</v>
      </c>
      <c r="AW517" s="42" t="s">
        <v>49</v>
      </c>
      <c r="AX517" s="57" t="s">
        <v>49</v>
      </c>
      <c r="AY517" s="42" t="s">
        <v>49</v>
      </c>
      <c r="AZ517" s="57" t="s">
        <v>49</v>
      </c>
      <c r="BA517" s="42" t="s">
        <v>49</v>
      </c>
      <c r="BB517" s="57" t="s">
        <v>49</v>
      </c>
      <c r="BC517" s="42" t="s">
        <v>49</v>
      </c>
      <c r="BD517" s="57" t="s">
        <v>49</v>
      </c>
      <c r="BE517" s="42" t="s">
        <v>49</v>
      </c>
      <c r="BF517" s="57" t="s">
        <v>49</v>
      </c>
      <c r="BG517" s="42" t="s">
        <v>49</v>
      </c>
      <c r="BH517" s="57" t="s">
        <v>49</v>
      </c>
    </row>
    <row r="518" spans="2:60" ht="11.25" customHeight="1" x14ac:dyDescent="0.2">
      <c r="B518" s="53">
        <v>0</v>
      </c>
      <c r="C518" s="54" t="s">
        <v>997</v>
      </c>
      <c r="D518" s="55">
        <v>0</v>
      </c>
      <c r="E518" s="42" t="s">
        <v>49</v>
      </c>
      <c r="F518" s="56" t="s">
        <v>49</v>
      </c>
      <c r="G518" s="42" t="s">
        <v>49</v>
      </c>
      <c r="H518" s="56" t="s">
        <v>49</v>
      </c>
      <c r="I518" s="42" t="s">
        <v>49</v>
      </c>
      <c r="J518" s="56" t="s">
        <v>49</v>
      </c>
      <c r="K518" s="42" t="s">
        <v>49</v>
      </c>
      <c r="L518" s="56" t="s">
        <v>49</v>
      </c>
      <c r="M518" s="42" t="s">
        <v>49</v>
      </c>
      <c r="N518" s="57" t="s">
        <v>49</v>
      </c>
      <c r="O518" s="42" t="s">
        <v>49</v>
      </c>
      <c r="P518" s="57" t="s">
        <v>49</v>
      </c>
      <c r="Q518" s="42" t="s">
        <v>49</v>
      </c>
      <c r="R518" s="57" t="s">
        <v>49</v>
      </c>
      <c r="S518" s="42" t="s">
        <v>49</v>
      </c>
      <c r="T518" s="57" t="s">
        <v>49</v>
      </c>
      <c r="U518" s="42" t="s">
        <v>49</v>
      </c>
      <c r="V518" s="57" t="s">
        <v>49</v>
      </c>
      <c r="W518" s="42" t="s">
        <v>49</v>
      </c>
      <c r="X518" s="57" t="s">
        <v>49</v>
      </c>
      <c r="Y518" s="42" t="s">
        <v>49</v>
      </c>
      <c r="Z518" s="57" t="s">
        <v>49</v>
      </c>
      <c r="AA518" s="42" t="s">
        <v>49</v>
      </c>
      <c r="AB518" s="57" t="s">
        <v>49</v>
      </c>
      <c r="AC518" s="42" t="s">
        <v>49</v>
      </c>
      <c r="AD518" s="57" t="s">
        <v>49</v>
      </c>
      <c r="AE518" s="42" t="s">
        <v>49</v>
      </c>
      <c r="AF518" s="57" t="s">
        <v>49</v>
      </c>
      <c r="AG518" s="42" t="s">
        <v>49</v>
      </c>
      <c r="AH518" s="57" t="s">
        <v>49</v>
      </c>
      <c r="AI518" s="42" t="s">
        <v>49</v>
      </c>
      <c r="AJ518" s="57" t="s">
        <v>49</v>
      </c>
      <c r="AK518" s="42" t="s">
        <v>49</v>
      </c>
      <c r="AL518" s="57" t="s">
        <v>49</v>
      </c>
      <c r="AM518" s="42" t="s">
        <v>49</v>
      </c>
      <c r="AN518" s="57" t="s">
        <v>49</v>
      </c>
      <c r="AO518" s="42" t="s">
        <v>49</v>
      </c>
      <c r="AP518" s="57" t="s">
        <v>49</v>
      </c>
      <c r="AQ518" s="42" t="s">
        <v>49</v>
      </c>
      <c r="AR518" s="57" t="s">
        <v>49</v>
      </c>
      <c r="AS518" s="42" t="s">
        <v>49</v>
      </c>
      <c r="AT518" s="57" t="s">
        <v>49</v>
      </c>
      <c r="AU518" s="42" t="s">
        <v>49</v>
      </c>
      <c r="AV518" s="57" t="s">
        <v>49</v>
      </c>
      <c r="AW518" s="42" t="s">
        <v>49</v>
      </c>
      <c r="AX518" s="57" t="s">
        <v>49</v>
      </c>
      <c r="AY518" s="42" t="s">
        <v>49</v>
      </c>
      <c r="AZ518" s="57" t="s">
        <v>49</v>
      </c>
      <c r="BA518" s="42" t="s">
        <v>49</v>
      </c>
      <c r="BB518" s="57" t="s">
        <v>49</v>
      </c>
      <c r="BC518" s="42" t="s">
        <v>49</v>
      </c>
      <c r="BD518" s="57" t="s">
        <v>49</v>
      </c>
      <c r="BE518" s="42" t="s">
        <v>49</v>
      </c>
      <c r="BF518" s="57" t="s">
        <v>49</v>
      </c>
      <c r="BG518" s="42" t="s">
        <v>49</v>
      </c>
      <c r="BH518" s="57" t="s">
        <v>49</v>
      </c>
    </row>
    <row r="519" spans="2:60" ht="11.25" customHeight="1" x14ac:dyDescent="0.2">
      <c r="B519" s="53">
        <v>0</v>
      </c>
      <c r="C519" s="54" t="s">
        <v>997</v>
      </c>
      <c r="D519" s="55">
        <v>0</v>
      </c>
      <c r="E519" s="42" t="s">
        <v>49</v>
      </c>
      <c r="F519" s="56" t="s">
        <v>49</v>
      </c>
      <c r="G519" s="42" t="s">
        <v>49</v>
      </c>
      <c r="H519" s="56" t="s">
        <v>49</v>
      </c>
      <c r="I519" s="42" t="s">
        <v>49</v>
      </c>
      <c r="J519" s="56" t="s">
        <v>49</v>
      </c>
      <c r="K519" s="42" t="s">
        <v>49</v>
      </c>
      <c r="L519" s="56" t="s">
        <v>49</v>
      </c>
      <c r="M519" s="42" t="s">
        <v>49</v>
      </c>
      <c r="N519" s="57" t="s">
        <v>49</v>
      </c>
      <c r="O519" s="42" t="s">
        <v>49</v>
      </c>
      <c r="P519" s="57" t="s">
        <v>49</v>
      </c>
      <c r="Q519" s="42" t="s">
        <v>49</v>
      </c>
      <c r="R519" s="57" t="s">
        <v>49</v>
      </c>
      <c r="S519" s="42" t="s">
        <v>49</v>
      </c>
      <c r="T519" s="57" t="s">
        <v>49</v>
      </c>
      <c r="U519" s="42" t="s">
        <v>49</v>
      </c>
      <c r="V519" s="57" t="s">
        <v>49</v>
      </c>
      <c r="W519" s="42" t="s">
        <v>49</v>
      </c>
      <c r="X519" s="57" t="s">
        <v>49</v>
      </c>
      <c r="Y519" s="42" t="s">
        <v>49</v>
      </c>
      <c r="Z519" s="57" t="s">
        <v>49</v>
      </c>
      <c r="AA519" s="42" t="s">
        <v>49</v>
      </c>
      <c r="AB519" s="57" t="s">
        <v>49</v>
      </c>
      <c r="AC519" s="42" t="s">
        <v>49</v>
      </c>
      <c r="AD519" s="57" t="s">
        <v>49</v>
      </c>
      <c r="AE519" s="42" t="s">
        <v>49</v>
      </c>
      <c r="AF519" s="57" t="s">
        <v>49</v>
      </c>
      <c r="AG519" s="42" t="s">
        <v>49</v>
      </c>
      <c r="AH519" s="57" t="s">
        <v>49</v>
      </c>
      <c r="AI519" s="42" t="s">
        <v>49</v>
      </c>
      <c r="AJ519" s="57" t="s">
        <v>49</v>
      </c>
      <c r="AK519" s="42" t="s">
        <v>49</v>
      </c>
      <c r="AL519" s="57" t="s">
        <v>49</v>
      </c>
      <c r="AM519" s="42" t="s">
        <v>49</v>
      </c>
      <c r="AN519" s="57" t="s">
        <v>49</v>
      </c>
      <c r="AO519" s="42" t="s">
        <v>49</v>
      </c>
      <c r="AP519" s="57" t="s">
        <v>49</v>
      </c>
      <c r="AQ519" s="42" t="s">
        <v>49</v>
      </c>
      <c r="AR519" s="57" t="s">
        <v>49</v>
      </c>
      <c r="AS519" s="42" t="s">
        <v>49</v>
      </c>
      <c r="AT519" s="57" t="s">
        <v>49</v>
      </c>
      <c r="AU519" s="42" t="s">
        <v>49</v>
      </c>
      <c r="AV519" s="57" t="s">
        <v>49</v>
      </c>
      <c r="AW519" s="42" t="s">
        <v>49</v>
      </c>
      <c r="AX519" s="57" t="s">
        <v>49</v>
      </c>
      <c r="AY519" s="42" t="s">
        <v>49</v>
      </c>
      <c r="AZ519" s="57" t="s">
        <v>49</v>
      </c>
      <c r="BA519" s="42" t="s">
        <v>49</v>
      </c>
      <c r="BB519" s="57" t="s">
        <v>49</v>
      </c>
      <c r="BC519" s="42" t="s">
        <v>49</v>
      </c>
      <c r="BD519" s="57" t="s">
        <v>49</v>
      </c>
      <c r="BE519" s="42" t="s">
        <v>49</v>
      </c>
      <c r="BF519" s="57" t="s">
        <v>49</v>
      </c>
      <c r="BG519" s="42" t="s">
        <v>49</v>
      </c>
      <c r="BH519" s="57" t="s">
        <v>49</v>
      </c>
    </row>
    <row r="520" spans="2:60" ht="11.25" customHeight="1" x14ac:dyDescent="0.2">
      <c r="B520" s="53">
        <v>0</v>
      </c>
      <c r="C520" s="54" t="s">
        <v>997</v>
      </c>
      <c r="D520" s="55">
        <v>0</v>
      </c>
      <c r="E520" s="42" t="s">
        <v>49</v>
      </c>
      <c r="F520" s="56" t="s">
        <v>49</v>
      </c>
      <c r="G520" s="42" t="s">
        <v>49</v>
      </c>
      <c r="H520" s="56" t="s">
        <v>49</v>
      </c>
      <c r="I520" s="42" t="s">
        <v>49</v>
      </c>
      <c r="J520" s="56" t="s">
        <v>49</v>
      </c>
      <c r="K520" s="42" t="s">
        <v>49</v>
      </c>
      <c r="L520" s="56" t="s">
        <v>49</v>
      </c>
      <c r="M520" s="42" t="s">
        <v>49</v>
      </c>
      <c r="N520" s="57" t="s">
        <v>49</v>
      </c>
      <c r="O520" s="42" t="s">
        <v>49</v>
      </c>
      <c r="P520" s="57" t="s">
        <v>49</v>
      </c>
      <c r="Q520" s="42" t="s">
        <v>49</v>
      </c>
      <c r="R520" s="57" t="s">
        <v>49</v>
      </c>
      <c r="S520" s="42" t="s">
        <v>49</v>
      </c>
      <c r="T520" s="57" t="s">
        <v>49</v>
      </c>
      <c r="U520" s="42" t="s">
        <v>49</v>
      </c>
      <c r="V520" s="57" t="s">
        <v>49</v>
      </c>
      <c r="W520" s="42" t="s">
        <v>49</v>
      </c>
      <c r="X520" s="57" t="s">
        <v>49</v>
      </c>
      <c r="Y520" s="42" t="s">
        <v>49</v>
      </c>
      <c r="Z520" s="57" t="s">
        <v>49</v>
      </c>
      <c r="AA520" s="42" t="s">
        <v>49</v>
      </c>
      <c r="AB520" s="57" t="s">
        <v>49</v>
      </c>
      <c r="AC520" s="42" t="s">
        <v>49</v>
      </c>
      <c r="AD520" s="57" t="s">
        <v>49</v>
      </c>
      <c r="AE520" s="42" t="s">
        <v>49</v>
      </c>
      <c r="AF520" s="57" t="s">
        <v>49</v>
      </c>
      <c r="AG520" s="42" t="s">
        <v>49</v>
      </c>
      <c r="AH520" s="57" t="s">
        <v>49</v>
      </c>
      <c r="AI520" s="42" t="s">
        <v>49</v>
      </c>
      <c r="AJ520" s="57" t="s">
        <v>49</v>
      </c>
      <c r="AK520" s="42" t="s">
        <v>49</v>
      </c>
      <c r="AL520" s="57" t="s">
        <v>49</v>
      </c>
      <c r="AM520" s="42" t="s">
        <v>49</v>
      </c>
      <c r="AN520" s="57" t="s">
        <v>49</v>
      </c>
      <c r="AO520" s="42" t="s">
        <v>49</v>
      </c>
      <c r="AP520" s="57" t="s">
        <v>49</v>
      </c>
      <c r="AQ520" s="42" t="s">
        <v>49</v>
      </c>
      <c r="AR520" s="57" t="s">
        <v>49</v>
      </c>
      <c r="AS520" s="42" t="s">
        <v>49</v>
      </c>
      <c r="AT520" s="57" t="s">
        <v>49</v>
      </c>
      <c r="AU520" s="42" t="s">
        <v>49</v>
      </c>
      <c r="AV520" s="57" t="s">
        <v>49</v>
      </c>
      <c r="AW520" s="42" t="s">
        <v>49</v>
      </c>
      <c r="AX520" s="57" t="s">
        <v>49</v>
      </c>
      <c r="AY520" s="42" t="s">
        <v>49</v>
      </c>
      <c r="AZ520" s="57" t="s">
        <v>49</v>
      </c>
      <c r="BA520" s="42" t="s">
        <v>49</v>
      </c>
      <c r="BB520" s="57" t="s">
        <v>49</v>
      </c>
      <c r="BC520" s="42" t="s">
        <v>49</v>
      </c>
      <c r="BD520" s="57" t="s">
        <v>49</v>
      </c>
      <c r="BE520" s="42" t="s">
        <v>49</v>
      </c>
      <c r="BF520" s="57" t="s">
        <v>49</v>
      </c>
      <c r="BG520" s="42" t="s">
        <v>49</v>
      </c>
      <c r="BH520" s="57" t="s">
        <v>49</v>
      </c>
    </row>
    <row r="521" spans="2:60" ht="11.25" customHeight="1" x14ac:dyDescent="0.2">
      <c r="B521" s="53">
        <v>0</v>
      </c>
      <c r="C521" s="54" t="s">
        <v>997</v>
      </c>
      <c r="D521" s="55">
        <v>0</v>
      </c>
      <c r="E521" s="42" t="s">
        <v>49</v>
      </c>
      <c r="F521" s="56" t="s">
        <v>49</v>
      </c>
      <c r="G521" s="42" t="s">
        <v>49</v>
      </c>
      <c r="H521" s="56" t="s">
        <v>49</v>
      </c>
      <c r="I521" s="42" t="s">
        <v>49</v>
      </c>
      <c r="J521" s="56" t="s">
        <v>49</v>
      </c>
      <c r="K521" s="42" t="s">
        <v>49</v>
      </c>
      <c r="L521" s="56" t="s">
        <v>49</v>
      </c>
      <c r="M521" s="42" t="s">
        <v>49</v>
      </c>
      <c r="N521" s="57" t="s">
        <v>49</v>
      </c>
      <c r="O521" s="42" t="s">
        <v>49</v>
      </c>
      <c r="P521" s="57" t="s">
        <v>49</v>
      </c>
      <c r="Q521" s="42" t="s">
        <v>49</v>
      </c>
      <c r="R521" s="57" t="s">
        <v>49</v>
      </c>
      <c r="S521" s="42" t="s">
        <v>49</v>
      </c>
      <c r="T521" s="57" t="s">
        <v>49</v>
      </c>
      <c r="U521" s="42" t="s">
        <v>49</v>
      </c>
      <c r="V521" s="57" t="s">
        <v>49</v>
      </c>
      <c r="W521" s="42" t="s">
        <v>49</v>
      </c>
      <c r="X521" s="57" t="s">
        <v>49</v>
      </c>
      <c r="Y521" s="42" t="s">
        <v>49</v>
      </c>
      <c r="Z521" s="57" t="s">
        <v>49</v>
      </c>
      <c r="AA521" s="42" t="s">
        <v>49</v>
      </c>
      <c r="AB521" s="57" t="s">
        <v>49</v>
      </c>
      <c r="AC521" s="42" t="s">
        <v>49</v>
      </c>
      <c r="AD521" s="57" t="s">
        <v>49</v>
      </c>
      <c r="AE521" s="42" t="s">
        <v>49</v>
      </c>
      <c r="AF521" s="57" t="s">
        <v>49</v>
      </c>
      <c r="AG521" s="42" t="s">
        <v>49</v>
      </c>
      <c r="AH521" s="57" t="s">
        <v>49</v>
      </c>
      <c r="AI521" s="42" t="s">
        <v>49</v>
      </c>
      <c r="AJ521" s="57" t="s">
        <v>49</v>
      </c>
      <c r="AK521" s="42" t="s">
        <v>49</v>
      </c>
      <c r="AL521" s="57" t="s">
        <v>49</v>
      </c>
      <c r="AM521" s="42" t="s">
        <v>49</v>
      </c>
      <c r="AN521" s="57" t="s">
        <v>49</v>
      </c>
      <c r="AO521" s="42" t="s">
        <v>49</v>
      </c>
      <c r="AP521" s="57" t="s">
        <v>49</v>
      </c>
      <c r="AQ521" s="42" t="s">
        <v>49</v>
      </c>
      <c r="AR521" s="57" t="s">
        <v>49</v>
      </c>
      <c r="AS521" s="42" t="s">
        <v>49</v>
      </c>
      <c r="AT521" s="57" t="s">
        <v>49</v>
      </c>
      <c r="AU521" s="42" t="s">
        <v>49</v>
      </c>
      <c r="AV521" s="57" t="s">
        <v>49</v>
      </c>
      <c r="AW521" s="42" t="s">
        <v>49</v>
      </c>
      <c r="AX521" s="57" t="s">
        <v>49</v>
      </c>
      <c r="AY521" s="42" t="s">
        <v>49</v>
      </c>
      <c r="AZ521" s="57" t="s">
        <v>49</v>
      </c>
      <c r="BA521" s="42" t="s">
        <v>49</v>
      </c>
      <c r="BB521" s="57" t="s">
        <v>49</v>
      </c>
      <c r="BC521" s="42" t="s">
        <v>49</v>
      </c>
      <c r="BD521" s="57" t="s">
        <v>49</v>
      </c>
      <c r="BE521" s="42" t="s">
        <v>49</v>
      </c>
      <c r="BF521" s="57" t="s">
        <v>49</v>
      </c>
      <c r="BG521" s="42" t="s">
        <v>49</v>
      </c>
      <c r="BH521" s="57" t="s">
        <v>49</v>
      </c>
    </row>
    <row r="522" spans="2:60" ht="11.25" customHeight="1" x14ac:dyDescent="0.2">
      <c r="B522" s="53">
        <v>0</v>
      </c>
      <c r="C522" s="54" t="s">
        <v>997</v>
      </c>
      <c r="D522" s="55">
        <v>0</v>
      </c>
      <c r="E522" s="42" t="s">
        <v>49</v>
      </c>
      <c r="F522" s="56" t="s">
        <v>49</v>
      </c>
      <c r="G522" s="42" t="s">
        <v>49</v>
      </c>
      <c r="H522" s="56" t="s">
        <v>49</v>
      </c>
      <c r="I522" s="42" t="s">
        <v>49</v>
      </c>
      <c r="J522" s="56" t="s">
        <v>49</v>
      </c>
      <c r="K522" s="42" t="s">
        <v>49</v>
      </c>
      <c r="L522" s="56" t="s">
        <v>49</v>
      </c>
      <c r="M522" s="42" t="s">
        <v>49</v>
      </c>
      <c r="N522" s="57" t="s">
        <v>49</v>
      </c>
      <c r="O522" s="42" t="s">
        <v>49</v>
      </c>
      <c r="P522" s="57" t="s">
        <v>49</v>
      </c>
      <c r="Q522" s="42" t="s">
        <v>49</v>
      </c>
      <c r="R522" s="57" t="s">
        <v>49</v>
      </c>
      <c r="S522" s="42" t="s">
        <v>49</v>
      </c>
      <c r="T522" s="57" t="s">
        <v>49</v>
      </c>
      <c r="U522" s="42" t="s">
        <v>49</v>
      </c>
      <c r="V522" s="57" t="s">
        <v>49</v>
      </c>
      <c r="W522" s="42" t="s">
        <v>49</v>
      </c>
      <c r="X522" s="57" t="s">
        <v>49</v>
      </c>
      <c r="Y522" s="42" t="s">
        <v>49</v>
      </c>
      <c r="Z522" s="57" t="s">
        <v>49</v>
      </c>
      <c r="AA522" s="42" t="s">
        <v>49</v>
      </c>
      <c r="AB522" s="57" t="s">
        <v>49</v>
      </c>
      <c r="AC522" s="42" t="s">
        <v>49</v>
      </c>
      <c r="AD522" s="57" t="s">
        <v>49</v>
      </c>
      <c r="AE522" s="42" t="s">
        <v>49</v>
      </c>
      <c r="AF522" s="57" t="s">
        <v>49</v>
      </c>
      <c r="AG522" s="42" t="s">
        <v>49</v>
      </c>
      <c r="AH522" s="57" t="s">
        <v>49</v>
      </c>
      <c r="AI522" s="42" t="s">
        <v>49</v>
      </c>
      <c r="AJ522" s="57" t="s">
        <v>49</v>
      </c>
      <c r="AK522" s="42" t="s">
        <v>49</v>
      </c>
      <c r="AL522" s="57" t="s">
        <v>49</v>
      </c>
      <c r="AM522" s="42" t="s">
        <v>49</v>
      </c>
      <c r="AN522" s="57" t="s">
        <v>49</v>
      </c>
      <c r="AO522" s="42" t="s">
        <v>49</v>
      </c>
      <c r="AP522" s="57" t="s">
        <v>49</v>
      </c>
      <c r="AQ522" s="42" t="s">
        <v>49</v>
      </c>
      <c r="AR522" s="57" t="s">
        <v>49</v>
      </c>
      <c r="AS522" s="42" t="s">
        <v>49</v>
      </c>
      <c r="AT522" s="57" t="s">
        <v>49</v>
      </c>
      <c r="AU522" s="42" t="s">
        <v>49</v>
      </c>
      <c r="AV522" s="57" t="s">
        <v>49</v>
      </c>
      <c r="AW522" s="42" t="s">
        <v>49</v>
      </c>
      <c r="AX522" s="57" t="s">
        <v>49</v>
      </c>
      <c r="AY522" s="42" t="s">
        <v>49</v>
      </c>
      <c r="AZ522" s="57" t="s">
        <v>49</v>
      </c>
      <c r="BA522" s="42" t="s">
        <v>49</v>
      </c>
      <c r="BB522" s="57" t="s">
        <v>49</v>
      </c>
      <c r="BC522" s="42" t="s">
        <v>49</v>
      </c>
      <c r="BD522" s="57" t="s">
        <v>49</v>
      </c>
      <c r="BE522" s="42" t="s">
        <v>49</v>
      </c>
      <c r="BF522" s="57" t="s">
        <v>49</v>
      </c>
      <c r="BG522" s="42" t="s">
        <v>49</v>
      </c>
      <c r="BH522" s="57" t="s">
        <v>49</v>
      </c>
    </row>
    <row r="523" spans="2:60" ht="11.25" customHeight="1" x14ac:dyDescent="0.2">
      <c r="B523" s="53">
        <v>0</v>
      </c>
      <c r="C523" s="54" t="s">
        <v>997</v>
      </c>
      <c r="D523" s="55">
        <v>0</v>
      </c>
      <c r="E523" s="42" t="s">
        <v>49</v>
      </c>
      <c r="F523" s="56" t="s">
        <v>49</v>
      </c>
      <c r="G523" s="42" t="s">
        <v>49</v>
      </c>
      <c r="H523" s="56" t="s">
        <v>49</v>
      </c>
      <c r="I523" s="42" t="s">
        <v>49</v>
      </c>
      <c r="J523" s="56" t="s">
        <v>49</v>
      </c>
      <c r="K523" s="42" t="s">
        <v>49</v>
      </c>
      <c r="L523" s="56" t="s">
        <v>49</v>
      </c>
      <c r="M523" s="42" t="s">
        <v>49</v>
      </c>
      <c r="N523" s="57" t="s">
        <v>49</v>
      </c>
      <c r="O523" s="42" t="s">
        <v>49</v>
      </c>
      <c r="P523" s="57" t="s">
        <v>49</v>
      </c>
      <c r="Q523" s="42" t="s">
        <v>49</v>
      </c>
      <c r="R523" s="57" t="s">
        <v>49</v>
      </c>
      <c r="S523" s="42" t="s">
        <v>49</v>
      </c>
      <c r="T523" s="57" t="s">
        <v>49</v>
      </c>
      <c r="U523" s="42" t="s">
        <v>49</v>
      </c>
      <c r="V523" s="57" t="s">
        <v>49</v>
      </c>
      <c r="W523" s="42" t="s">
        <v>49</v>
      </c>
      <c r="X523" s="57" t="s">
        <v>49</v>
      </c>
      <c r="Y523" s="42" t="s">
        <v>49</v>
      </c>
      <c r="Z523" s="57" t="s">
        <v>49</v>
      </c>
      <c r="AA523" s="42" t="s">
        <v>49</v>
      </c>
      <c r="AB523" s="57" t="s">
        <v>49</v>
      </c>
      <c r="AC523" s="42" t="s">
        <v>49</v>
      </c>
      <c r="AD523" s="57" t="s">
        <v>49</v>
      </c>
      <c r="AE523" s="42" t="s">
        <v>49</v>
      </c>
      <c r="AF523" s="57" t="s">
        <v>49</v>
      </c>
      <c r="AG523" s="42" t="s">
        <v>49</v>
      </c>
      <c r="AH523" s="57" t="s">
        <v>49</v>
      </c>
      <c r="AI523" s="42" t="s">
        <v>49</v>
      </c>
      <c r="AJ523" s="57" t="s">
        <v>49</v>
      </c>
      <c r="AK523" s="42" t="s">
        <v>49</v>
      </c>
      <c r="AL523" s="57" t="s">
        <v>49</v>
      </c>
      <c r="AM523" s="42" t="s">
        <v>49</v>
      </c>
      <c r="AN523" s="57" t="s">
        <v>49</v>
      </c>
      <c r="AO523" s="42" t="s">
        <v>49</v>
      </c>
      <c r="AP523" s="57" t="s">
        <v>49</v>
      </c>
      <c r="AQ523" s="42" t="s">
        <v>49</v>
      </c>
      <c r="AR523" s="57" t="s">
        <v>49</v>
      </c>
      <c r="AS523" s="42" t="s">
        <v>49</v>
      </c>
      <c r="AT523" s="57" t="s">
        <v>49</v>
      </c>
      <c r="AU523" s="42" t="s">
        <v>49</v>
      </c>
      <c r="AV523" s="57" t="s">
        <v>49</v>
      </c>
      <c r="AW523" s="42" t="s">
        <v>49</v>
      </c>
      <c r="AX523" s="57" t="s">
        <v>49</v>
      </c>
      <c r="AY523" s="42" t="s">
        <v>49</v>
      </c>
      <c r="AZ523" s="57" t="s">
        <v>49</v>
      </c>
      <c r="BA523" s="42" t="s">
        <v>49</v>
      </c>
      <c r="BB523" s="57" t="s">
        <v>49</v>
      </c>
      <c r="BC523" s="42" t="s">
        <v>49</v>
      </c>
      <c r="BD523" s="57" t="s">
        <v>49</v>
      </c>
      <c r="BE523" s="42" t="s">
        <v>49</v>
      </c>
      <c r="BF523" s="57" t="s">
        <v>49</v>
      </c>
      <c r="BG523" s="42" t="s">
        <v>49</v>
      </c>
      <c r="BH523" s="57" t="s">
        <v>49</v>
      </c>
    </row>
    <row r="524" spans="2:60" ht="11.25" customHeight="1" x14ac:dyDescent="0.2">
      <c r="B524" s="53">
        <v>0</v>
      </c>
      <c r="C524" s="54" t="s">
        <v>997</v>
      </c>
      <c r="D524" s="55">
        <v>0</v>
      </c>
      <c r="E524" s="42" t="s">
        <v>49</v>
      </c>
      <c r="F524" s="56" t="s">
        <v>49</v>
      </c>
      <c r="G524" s="42" t="s">
        <v>49</v>
      </c>
      <c r="H524" s="56" t="s">
        <v>49</v>
      </c>
      <c r="I524" s="42" t="s">
        <v>49</v>
      </c>
      <c r="J524" s="56" t="s">
        <v>49</v>
      </c>
      <c r="K524" s="42" t="s">
        <v>49</v>
      </c>
      <c r="L524" s="56" t="s">
        <v>49</v>
      </c>
      <c r="M524" s="42" t="s">
        <v>49</v>
      </c>
      <c r="N524" s="57" t="s">
        <v>49</v>
      </c>
      <c r="O524" s="42" t="s">
        <v>49</v>
      </c>
      <c r="P524" s="57" t="s">
        <v>49</v>
      </c>
      <c r="Q524" s="42" t="s">
        <v>49</v>
      </c>
      <c r="R524" s="57" t="s">
        <v>49</v>
      </c>
      <c r="S524" s="42" t="s">
        <v>49</v>
      </c>
      <c r="T524" s="57" t="s">
        <v>49</v>
      </c>
      <c r="U524" s="42" t="s">
        <v>49</v>
      </c>
      <c r="V524" s="57" t="s">
        <v>49</v>
      </c>
      <c r="W524" s="42" t="s">
        <v>49</v>
      </c>
      <c r="X524" s="57" t="s">
        <v>49</v>
      </c>
      <c r="Y524" s="42" t="s">
        <v>49</v>
      </c>
      <c r="Z524" s="57" t="s">
        <v>49</v>
      </c>
      <c r="AA524" s="42" t="s">
        <v>49</v>
      </c>
      <c r="AB524" s="57" t="s">
        <v>49</v>
      </c>
      <c r="AC524" s="42" t="s">
        <v>49</v>
      </c>
      <c r="AD524" s="57" t="s">
        <v>49</v>
      </c>
      <c r="AE524" s="42" t="s">
        <v>49</v>
      </c>
      <c r="AF524" s="57" t="s">
        <v>49</v>
      </c>
      <c r="AG524" s="42" t="s">
        <v>49</v>
      </c>
      <c r="AH524" s="57" t="s">
        <v>49</v>
      </c>
      <c r="AI524" s="42" t="s">
        <v>49</v>
      </c>
      <c r="AJ524" s="57" t="s">
        <v>49</v>
      </c>
      <c r="AK524" s="42" t="s">
        <v>49</v>
      </c>
      <c r="AL524" s="57" t="s">
        <v>49</v>
      </c>
      <c r="AM524" s="42" t="s">
        <v>49</v>
      </c>
      <c r="AN524" s="57" t="s">
        <v>49</v>
      </c>
      <c r="AO524" s="42" t="s">
        <v>49</v>
      </c>
      <c r="AP524" s="57" t="s">
        <v>49</v>
      </c>
      <c r="AQ524" s="42" t="s">
        <v>49</v>
      </c>
      <c r="AR524" s="57" t="s">
        <v>49</v>
      </c>
      <c r="AS524" s="42" t="s">
        <v>49</v>
      </c>
      <c r="AT524" s="57" t="s">
        <v>49</v>
      </c>
      <c r="AU524" s="42" t="s">
        <v>49</v>
      </c>
      <c r="AV524" s="57" t="s">
        <v>49</v>
      </c>
      <c r="AW524" s="42" t="s">
        <v>49</v>
      </c>
      <c r="AX524" s="57" t="s">
        <v>49</v>
      </c>
      <c r="AY524" s="42" t="s">
        <v>49</v>
      </c>
      <c r="AZ524" s="57" t="s">
        <v>49</v>
      </c>
      <c r="BA524" s="42" t="s">
        <v>49</v>
      </c>
      <c r="BB524" s="57" t="s">
        <v>49</v>
      </c>
      <c r="BC524" s="42" t="s">
        <v>49</v>
      </c>
      <c r="BD524" s="57" t="s">
        <v>49</v>
      </c>
      <c r="BE524" s="42" t="s">
        <v>49</v>
      </c>
      <c r="BF524" s="57" t="s">
        <v>49</v>
      </c>
      <c r="BG524" s="42" t="s">
        <v>49</v>
      </c>
      <c r="BH524" s="57" t="s">
        <v>49</v>
      </c>
    </row>
    <row r="525" spans="2:60" ht="11.25" customHeight="1" x14ac:dyDescent="0.2">
      <c r="B525" s="53">
        <v>0</v>
      </c>
      <c r="C525" s="54" t="s">
        <v>997</v>
      </c>
      <c r="D525" s="55">
        <v>0</v>
      </c>
      <c r="E525" s="42" t="s">
        <v>49</v>
      </c>
      <c r="F525" s="56" t="s">
        <v>49</v>
      </c>
      <c r="G525" s="42" t="s">
        <v>49</v>
      </c>
      <c r="H525" s="56" t="s">
        <v>49</v>
      </c>
      <c r="I525" s="42" t="s">
        <v>49</v>
      </c>
      <c r="J525" s="56" t="s">
        <v>49</v>
      </c>
      <c r="K525" s="42" t="s">
        <v>49</v>
      </c>
      <c r="L525" s="56" t="s">
        <v>49</v>
      </c>
      <c r="M525" s="42" t="s">
        <v>49</v>
      </c>
      <c r="N525" s="57" t="s">
        <v>49</v>
      </c>
      <c r="O525" s="42" t="s">
        <v>49</v>
      </c>
      <c r="P525" s="57" t="s">
        <v>49</v>
      </c>
      <c r="Q525" s="42" t="s">
        <v>49</v>
      </c>
      <c r="R525" s="57" t="s">
        <v>49</v>
      </c>
      <c r="S525" s="42" t="s">
        <v>49</v>
      </c>
      <c r="T525" s="57" t="s">
        <v>49</v>
      </c>
      <c r="U525" s="42" t="s">
        <v>49</v>
      </c>
      <c r="V525" s="57" t="s">
        <v>49</v>
      </c>
      <c r="W525" s="42" t="s">
        <v>49</v>
      </c>
      <c r="X525" s="57" t="s">
        <v>49</v>
      </c>
      <c r="Y525" s="42" t="s">
        <v>49</v>
      </c>
      <c r="Z525" s="57" t="s">
        <v>49</v>
      </c>
      <c r="AA525" s="42" t="s">
        <v>49</v>
      </c>
      <c r="AB525" s="57" t="s">
        <v>49</v>
      </c>
      <c r="AC525" s="42" t="s">
        <v>49</v>
      </c>
      <c r="AD525" s="57" t="s">
        <v>49</v>
      </c>
      <c r="AE525" s="42" t="s">
        <v>49</v>
      </c>
      <c r="AF525" s="57" t="s">
        <v>49</v>
      </c>
      <c r="AG525" s="42" t="s">
        <v>49</v>
      </c>
      <c r="AH525" s="57" t="s">
        <v>49</v>
      </c>
      <c r="AI525" s="42" t="s">
        <v>49</v>
      </c>
      <c r="AJ525" s="57" t="s">
        <v>49</v>
      </c>
      <c r="AK525" s="42" t="s">
        <v>49</v>
      </c>
      <c r="AL525" s="57" t="s">
        <v>49</v>
      </c>
      <c r="AM525" s="42" t="s">
        <v>49</v>
      </c>
      <c r="AN525" s="57" t="s">
        <v>49</v>
      </c>
      <c r="AO525" s="42" t="s">
        <v>49</v>
      </c>
      <c r="AP525" s="57" t="s">
        <v>49</v>
      </c>
      <c r="AQ525" s="42" t="s">
        <v>49</v>
      </c>
      <c r="AR525" s="57" t="s">
        <v>49</v>
      </c>
      <c r="AS525" s="42" t="s">
        <v>49</v>
      </c>
      <c r="AT525" s="57" t="s">
        <v>49</v>
      </c>
      <c r="AU525" s="42" t="s">
        <v>49</v>
      </c>
      <c r="AV525" s="57" t="s">
        <v>49</v>
      </c>
      <c r="AW525" s="42" t="s">
        <v>49</v>
      </c>
      <c r="AX525" s="57" t="s">
        <v>49</v>
      </c>
      <c r="AY525" s="42" t="s">
        <v>49</v>
      </c>
      <c r="AZ525" s="57" t="s">
        <v>49</v>
      </c>
      <c r="BA525" s="42" t="s">
        <v>49</v>
      </c>
      <c r="BB525" s="57" t="s">
        <v>49</v>
      </c>
      <c r="BC525" s="42" t="s">
        <v>49</v>
      </c>
      <c r="BD525" s="57" t="s">
        <v>49</v>
      </c>
      <c r="BE525" s="42" t="s">
        <v>49</v>
      </c>
      <c r="BF525" s="57" t="s">
        <v>49</v>
      </c>
      <c r="BG525" s="42" t="s">
        <v>49</v>
      </c>
      <c r="BH525" s="57" t="s">
        <v>49</v>
      </c>
    </row>
    <row r="526" spans="2:60" ht="11.25" customHeight="1" x14ac:dyDescent="0.2">
      <c r="B526" s="53">
        <v>0</v>
      </c>
      <c r="C526" s="54" t="s">
        <v>997</v>
      </c>
      <c r="D526" s="55">
        <v>0</v>
      </c>
      <c r="E526" s="42" t="s">
        <v>49</v>
      </c>
      <c r="F526" s="56" t="s">
        <v>49</v>
      </c>
      <c r="G526" s="42" t="s">
        <v>49</v>
      </c>
      <c r="H526" s="56" t="s">
        <v>49</v>
      </c>
      <c r="I526" s="42" t="s">
        <v>49</v>
      </c>
      <c r="J526" s="56" t="s">
        <v>49</v>
      </c>
      <c r="K526" s="42" t="s">
        <v>49</v>
      </c>
      <c r="L526" s="56" t="s">
        <v>49</v>
      </c>
      <c r="M526" s="42" t="s">
        <v>49</v>
      </c>
      <c r="N526" s="57" t="s">
        <v>49</v>
      </c>
      <c r="O526" s="42" t="s">
        <v>49</v>
      </c>
      <c r="P526" s="57" t="s">
        <v>49</v>
      </c>
      <c r="Q526" s="42" t="s">
        <v>49</v>
      </c>
      <c r="R526" s="57" t="s">
        <v>49</v>
      </c>
      <c r="S526" s="42" t="s">
        <v>49</v>
      </c>
      <c r="T526" s="57" t="s">
        <v>49</v>
      </c>
      <c r="U526" s="42" t="s">
        <v>49</v>
      </c>
      <c r="V526" s="57" t="s">
        <v>49</v>
      </c>
      <c r="W526" s="42" t="s">
        <v>49</v>
      </c>
      <c r="X526" s="57" t="s">
        <v>49</v>
      </c>
      <c r="Y526" s="42" t="s">
        <v>49</v>
      </c>
      <c r="Z526" s="57" t="s">
        <v>49</v>
      </c>
      <c r="AA526" s="42" t="s">
        <v>49</v>
      </c>
      <c r="AB526" s="57" t="s">
        <v>49</v>
      </c>
      <c r="AC526" s="42" t="s">
        <v>49</v>
      </c>
      <c r="AD526" s="57" t="s">
        <v>49</v>
      </c>
      <c r="AE526" s="42" t="s">
        <v>49</v>
      </c>
      <c r="AF526" s="57" t="s">
        <v>49</v>
      </c>
      <c r="AG526" s="42" t="s">
        <v>49</v>
      </c>
      <c r="AH526" s="57" t="s">
        <v>49</v>
      </c>
      <c r="AI526" s="42" t="s">
        <v>49</v>
      </c>
      <c r="AJ526" s="57" t="s">
        <v>49</v>
      </c>
      <c r="AK526" s="42" t="s">
        <v>49</v>
      </c>
      <c r="AL526" s="57" t="s">
        <v>49</v>
      </c>
      <c r="AM526" s="42" t="s">
        <v>49</v>
      </c>
      <c r="AN526" s="57" t="s">
        <v>49</v>
      </c>
      <c r="AO526" s="42" t="s">
        <v>49</v>
      </c>
      <c r="AP526" s="57" t="s">
        <v>49</v>
      </c>
      <c r="AQ526" s="42" t="s">
        <v>49</v>
      </c>
      <c r="AR526" s="57" t="s">
        <v>49</v>
      </c>
      <c r="AS526" s="42" t="s">
        <v>49</v>
      </c>
      <c r="AT526" s="57" t="s">
        <v>49</v>
      </c>
      <c r="AU526" s="42" t="s">
        <v>49</v>
      </c>
      <c r="AV526" s="57" t="s">
        <v>49</v>
      </c>
      <c r="AW526" s="42" t="s">
        <v>49</v>
      </c>
      <c r="AX526" s="57" t="s">
        <v>49</v>
      </c>
      <c r="AY526" s="42" t="s">
        <v>49</v>
      </c>
      <c r="AZ526" s="57" t="s">
        <v>49</v>
      </c>
      <c r="BA526" s="42" t="s">
        <v>49</v>
      </c>
      <c r="BB526" s="57" t="s">
        <v>49</v>
      </c>
      <c r="BC526" s="42" t="s">
        <v>49</v>
      </c>
      <c r="BD526" s="57" t="s">
        <v>49</v>
      </c>
      <c r="BE526" s="42" t="s">
        <v>49</v>
      </c>
      <c r="BF526" s="57" t="s">
        <v>49</v>
      </c>
      <c r="BG526" s="42" t="s">
        <v>49</v>
      </c>
      <c r="BH526" s="57" t="s">
        <v>49</v>
      </c>
    </row>
    <row r="527" spans="2:60" ht="11.25" customHeight="1" x14ac:dyDescent="0.2">
      <c r="B527" s="53">
        <v>0</v>
      </c>
      <c r="C527" s="54" t="s">
        <v>997</v>
      </c>
      <c r="D527" s="55">
        <v>0</v>
      </c>
      <c r="E527" s="42" t="s">
        <v>49</v>
      </c>
      <c r="F527" s="56" t="s">
        <v>49</v>
      </c>
      <c r="G527" s="42" t="s">
        <v>49</v>
      </c>
      <c r="H527" s="56" t="s">
        <v>49</v>
      </c>
      <c r="I527" s="42" t="s">
        <v>49</v>
      </c>
      <c r="J527" s="56" t="s">
        <v>49</v>
      </c>
      <c r="K527" s="42" t="s">
        <v>49</v>
      </c>
      <c r="L527" s="56" t="s">
        <v>49</v>
      </c>
      <c r="M527" s="42" t="s">
        <v>49</v>
      </c>
      <c r="N527" s="57" t="s">
        <v>49</v>
      </c>
      <c r="O527" s="42" t="s">
        <v>49</v>
      </c>
      <c r="P527" s="57" t="s">
        <v>49</v>
      </c>
      <c r="Q527" s="42" t="s">
        <v>49</v>
      </c>
      <c r="R527" s="57" t="s">
        <v>49</v>
      </c>
      <c r="S527" s="42" t="s">
        <v>49</v>
      </c>
      <c r="T527" s="57" t="s">
        <v>49</v>
      </c>
      <c r="U527" s="42" t="s">
        <v>49</v>
      </c>
      <c r="V527" s="57" t="s">
        <v>49</v>
      </c>
      <c r="W527" s="42" t="s">
        <v>49</v>
      </c>
      <c r="X527" s="57" t="s">
        <v>49</v>
      </c>
      <c r="Y527" s="42" t="s">
        <v>49</v>
      </c>
      <c r="Z527" s="57" t="s">
        <v>49</v>
      </c>
      <c r="AA527" s="42" t="s">
        <v>49</v>
      </c>
      <c r="AB527" s="57" t="s">
        <v>49</v>
      </c>
      <c r="AC527" s="42" t="s">
        <v>49</v>
      </c>
      <c r="AD527" s="57" t="s">
        <v>49</v>
      </c>
      <c r="AE527" s="42" t="s">
        <v>49</v>
      </c>
      <c r="AF527" s="57" t="s">
        <v>49</v>
      </c>
      <c r="AG527" s="42" t="s">
        <v>49</v>
      </c>
      <c r="AH527" s="57" t="s">
        <v>49</v>
      </c>
      <c r="AI527" s="42" t="s">
        <v>49</v>
      </c>
      <c r="AJ527" s="57" t="s">
        <v>49</v>
      </c>
      <c r="AK527" s="42" t="s">
        <v>49</v>
      </c>
      <c r="AL527" s="57" t="s">
        <v>49</v>
      </c>
      <c r="AM527" s="42" t="s">
        <v>49</v>
      </c>
      <c r="AN527" s="57" t="s">
        <v>49</v>
      </c>
      <c r="AO527" s="42" t="s">
        <v>49</v>
      </c>
      <c r="AP527" s="57" t="s">
        <v>49</v>
      </c>
      <c r="AQ527" s="42" t="s">
        <v>49</v>
      </c>
      <c r="AR527" s="57" t="s">
        <v>49</v>
      </c>
      <c r="AS527" s="42" t="s">
        <v>49</v>
      </c>
      <c r="AT527" s="57" t="s">
        <v>49</v>
      </c>
      <c r="AU527" s="42" t="s">
        <v>49</v>
      </c>
      <c r="AV527" s="57" t="s">
        <v>49</v>
      </c>
      <c r="AW527" s="42" t="s">
        <v>49</v>
      </c>
      <c r="AX527" s="57" t="s">
        <v>49</v>
      </c>
      <c r="AY527" s="42" t="s">
        <v>49</v>
      </c>
      <c r="AZ527" s="57" t="s">
        <v>49</v>
      </c>
      <c r="BA527" s="42" t="s">
        <v>49</v>
      </c>
      <c r="BB527" s="57" t="s">
        <v>49</v>
      </c>
      <c r="BC527" s="42" t="s">
        <v>49</v>
      </c>
      <c r="BD527" s="57" t="s">
        <v>49</v>
      </c>
      <c r="BE527" s="42" t="s">
        <v>49</v>
      </c>
      <c r="BF527" s="57" t="s">
        <v>49</v>
      </c>
      <c r="BG527" s="42" t="s">
        <v>49</v>
      </c>
      <c r="BH527" s="57" t="s">
        <v>49</v>
      </c>
    </row>
    <row r="528" spans="2:60" ht="11.25" customHeight="1" x14ac:dyDescent="0.2">
      <c r="B528" s="53">
        <v>0</v>
      </c>
      <c r="C528" s="54" t="s">
        <v>997</v>
      </c>
      <c r="D528" s="55">
        <v>0</v>
      </c>
      <c r="E528" s="42" t="s">
        <v>49</v>
      </c>
      <c r="F528" s="56" t="s">
        <v>49</v>
      </c>
      <c r="G528" s="42" t="s">
        <v>49</v>
      </c>
      <c r="H528" s="56" t="s">
        <v>49</v>
      </c>
      <c r="I528" s="42" t="s">
        <v>49</v>
      </c>
      <c r="J528" s="56" t="s">
        <v>49</v>
      </c>
      <c r="K528" s="42" t="s">
        <v>49</v>
      </c>
      <c r="L528" s="56" t="s">
        <v>49</v>
      </c>
      <c r="M528" s="42" t="s">
        <v>49</v>
      </c>
      <c r="N528" s="57" t="s">
        <v>49</v>
      </c>
      <c r="O528" s="42" t="s">
        <v>49</v>
      </c>
      <c r="P528" s="57" t="s">
        <v>49</v>
      </c>
      <c r="Q528" s="42" t="s">
        <v>49</v>
      </c>
      <c r="R528" s="57" t="s">
        <v>49</v>
      </c>
      <c r="S528" s="42" t="s">
        <v>49</v>
      </c>
      <c r="T528" s="57" t="s">
        <v>49</v>
      </c>
      <c r="U528" s="42" t="s">
        <v>49</v>
      </c>
      <c r="V528" s="57" t="s">
        <v>49</v>
      </c>
      <c r="W528" s="42" t="s">
        <v>49</v>
      </c>
      <c r="X528" s="57" t="s">
        <v>49</v>
      </c>
      <c r="Y528" s="42" t="s">
        <v>49</v>
      </c>
      <c r="Z528" s="57" t="s">
        <v>49</v>
      </c>
      <c r="AA528" s="42" t="s">
        <v>49</v>
      </c>
      <c r="AB528" s="57" t="s">
        <v>49</v>
      </c>
      <c r="AC528" s="42" t="s">
        <v>49</v>
      </c>
      <c r="AD528" s="57" t="s">
        <v>49</v>
      </c>
      <c r="AE528" s="42" t="s">
        <v>49</v>
      </c>
      <c r="AF528" s="57" t="s">
        <v>49</v>
      </c>
      <c r="AG528" s="42" t="s">
        <v>49</v>
      </c>
      <c r="AH528" s="57" t="s">
        <v>49</v>
      </c>
      <c r="AI528" s="42" t="s">
        <v>49</v>
      </c>
      <c r="AJ528" s="57" t="s">
        <v>49</v>
      </c>
      <c r="AK528" s="42" t="s">
        <v>49</v>
      </c>
      <c r="AL528" s="57" t="s">
        <v>49</v>
      </c>
      <c r="AM528" s="42" t="s">
        <v>49</v>
      </c>
      <c r="AN528" s="57" t="s">
        <v>49</v>
      </c>
      <c r="AO528" s="42" t="s">
        <v>49</v>
      </c>
      <c r="AP528" s="57" t="s">
        <v>49</v>
      </c>
      <c r="AQ528" s="42" t="s">
        <v>49</v>
      </c>
      <c r="AR528" s="57" t="s">
        <v>49</v>
      </c>
      <c r="AS528" s="42" t="s">
        <v>49</v>
      </c>
      <c r="AT528" s="57" t="s">
        <v>49</v>
      </c>
      <c r="AU528" s="42" t="s">
        <v>49</v>
      </c>
      <c r="AV528" s="57" t="s">
        <v>49</v>
      </c>
      <c r="AW528" s="42" t="s">
        <v>49</v>
      </c>
      <c r="AX528" s="57" t="s">
        <v>49</v>
      </c>
      <c r="AY528" s="42" t="s">
        <v>49</v>
      </c>
      <c r="AZ528" s="57" t="s">
        <v>49</v>
      </c>
      <c r="BA528" s="42" t="s">
        <v>49</v>
      </c>
      <c r="BB528" s="57" t="s">
        <v>49</v>
      </c>
      <c r="BC528" s="42" t="s">
        <v>49</v>
      </c>
      <c r="BD528" s="57" t="s">
        <v>49</v>
      </c>
      <c r="BE528" s="42" t="s">
        <v>49</v>
      </c>
      <c r="BF528" s="57" t="s">
        <v>49</v>
      </c>
      <c r="BG528" s="42" t="s">
        <v>49</v>
      </c>
      <c r="BH528" s="57" t="s">
        <v>49</v>
      </c>
    </row>
    <row r="529" spans="2:60" ht="11.25" customHeight="1" x14ac:dyDescent="0.2">
      <c r="B529" s="53">
        <v>0</v>
      </c>
      <c r="C529" s="54" t="s">
        <v>997</v>
      </c>
      <c r="D529" s="55">
        <v>0</v>
      </c>
      <c r="E529" s="42" t="s">
        <v>49</v>
      </c>
      <c r="F529" s="56" t="s">
        <v>49</v>
      </c>
      <c r="G529" s="42" t="s">
        <v>49</v>
      </c>
      <c r="H529" s="56" t="s">
        <v>49</v>
      </c>
      <c r="I529" s="42" t="s">
        <v>49</v>
      </c>
      <c r="J529" s="56" t="s">
        <v>49</v>
      </c>
      <c r="K529" s="42" t="s">
        <v>49</v>
      </c>
      <c r="L529" s="56" t="s">
        <v>49</v>
      </c>
      <c r="M529" s="42" t="s">
        <v>49</v>
      </c>
      <c r="N529" s="57" t="s">
        <v>49</v>
      </c>
      <c r="O529" s="42" t="s">
        <v>49</v>
      </c>
      <c r="P529" s="57" t="s">
        <v>49</v>
      </c>
      <c r="Q529" s="42" t="s">
        <v>49</v>
      </c>
      <c r="R529" s="57" t="s">
        <v>49</v>
      </c>
      <c r="S529" s="42" t="s">
        <v>49</v>
      </c>
      <c r="T529" s="57" t="s">
        <v>49</v>
      </c>
      <c r="U529" s="42" t="s">
        <v>49</v>
      </c>
      <c r="V529" s="57" t="s">
        <v>49</v>
      </c>
      <c r="W529" s="42" t="s">
        <v>49</v>
      </c>
      <c r="X529" s="57" t="s">
        <v>49</v>
      </c>
      <c r="Y529" s="42" t="s">
        <v>49</v>
      </c>
      <c r="Z529" s="57" t="s">
        <v>49</v>
      </c>
      <c r="AA529" s="42" t="s">
        <v>49</v>
      </c>
      <c r="AB529" s="57" t="s">
        <v>49</v>
      </c>
      <c r="AC529" s="42" t="s">
        <v>49</v>
      </c>
      <c r="AD529" s="57" t="s">
        <v>49</v>
      </c>
      <c r="AE529" s="42" t="s">
        <v>49</v>
      </c>
      <c r="AF529" s="57" t="s">
        <v>49</v>
      </c>
      <c r="AG529" s="42" t="s">
        <v>49</v>
      </c>
      <c r="AH529" s="57" t="s">
        <v>49</v>
      </c>
      <c r="AI529" s="42" t="s">
        <v>49</v>
      </c>
      <c r="AJ529" s="57" t="s">
        <v>49</v>
      </c>
      <c r="AK529" s="42" t="s">
        <v>49</v>
      </c>
      <c r="AL529" s="57" t="s">
        <v>49</v>
      </c>
      <c r="AM529" s="42" t="s">
        <v>49</v>
      </c>
      <c r="AN529" s="57" t="s">
        <v>49</v>
      </c>
      <c r="AO529" s="42" t="s">
        <v>49</v>
      </c>
      <c r="AP529" s="57" t="s">
        <v>49</v>
      </c>
      <c r="AQ529" s="42" t="s">
        <v>49</v>
      </c>
      <c r="AR529" s="57" t="s">
        <v>49</v>
      </c>
      <c r="AS529" s="42" t="s">
        <v>49</v>
      </c>
      <c r="AT529" s="57" t="s">
        <v>49</v>
      </c>
      <c r="AU529" s="42" t="s">
        <v>49</v>
      </c>
      <c r="AV529" s="57" t="s">
        <v>49</v>
      </c>
      <c r="AW529" s="42" t="s">
        <v>49</v>
      </c>
      <c r="AX529" s="57" t="s">
        <v>49</v>
      </c>
      <c r="AY529" s="42" t="s">
        <v>49</v>
      </c>
      <c r="AZ529" s="57" t="s">
        <v>49</v>
      </c>
      <c r="BA529" s="42" t="s">
        <v>49</v>
      </c>
      <c r="BB529" s="57" t="s">
        <v>49</v>
      </c>
      <c r="BC529" s="42" t="s">
        <v>49</v>
      </c>
      <c r="BD529" s="57" t="s">
        <v>49</v>
      </c>
      <c r="BE529" s="42" t="s">
        <v>49</v>
      </c>
      <c r="BF529" s="57" t="s">
        <v>49</v>
      </c>
      <c r="BG529" s="42" t="s">
        <v>49</v>
      </c>
      <c r="BH529" s="57" t="s">
        <v>49</v>
      </c>
    </row>
    <row r="530" spans="2:60" ht="11.25" customHeight="1" x14ac:dyDescent="0.2">
      <c r="B530" s="53">
        <v>0</v>
      </c>
      <c r="C530" s="54" t="s">
        <v>997</v>
      </c>
      <c r="D530" s="55">
        <v>0</v>
      </c>
      <c r="E530" s="42" t="s">
        <v>49</v>
      </c>
      <c r="F530" s="56" t="s">
        <v>49</v>
      </c>
      <c r="G530" s="42" t="s">
        <v>49</v>
      </c>
      <c r="H530" s="56" t="s">
        <v>49</v>
      </c>
      <c r="I530" s="42" t="s">
        <v>49</v>
      </c>
      <c r="J530" s="56" t="s">
        <v>49</v>
      </c>
      <c r="K530" s="42" t="s">
        <v>49</v>
      </c>
      <c r="L530" s="56" t="s">
        <v>49</v>
      </c>
      <c r="M530" s="42" t="s">
        <v>49</v>
      </c>
      <c r="N530" s="57" t="s">
        <v>49</v>
      </c>
      <c r="O530" s="42" t="s">
        <v>49</v>
      </c>
      <c r="P530" s="57" t="s">
        <v>49</v>
      </c>
      <c r="Q530" s="42" t="s">
        <v>49</v>
      </c>
      <c r="R530" s="57" t="s">
        <v>49</v>
      </c>
      <c r="S530" s="42" t="s">
        <v>49</v>
      </c>
      <c r="T530" s="57" t="s">
        <v>49</v>
      </c>
      <c r="U530" s="42" t="s">
        <v>49</v>
      </c>
      <c r="V530" s="57" t="s">
        <v>49</v>
      </c>
      <c r="W530" s="42" t="s">
        <v>49</v>
      </c>
      <c r="X530" s="57" t="s">
        <v>49</v>
      </c>
      <c r="Y530" s="42" t="s">
        <v>49</v>
      </c>
      <c r="Z530" s="57" t="s">
        <v>49</v>
      </c>
      <c r="AA530" s="42" t="s">
        <v>49</v>
      </c>
      <c r="AB530" s="57" t="s">
        <v>49</v>
      </c>
      <c r="AC530" s="42" t="s">
        <v>49</v>
      </c>
      <c r="AD530" s="57" t="s">
        <v>49</v>
      </c>
      <c r="AE530" s="42" t="s">
        <v>49</v>
      </c>
      <c r="AF530" s="57" t="s">
        <v>49</v>
      </c>
      <c r="AG530" s="42" t="s">
        <v>49</v>
      </c>
      <c r="AH530" s="57" t="s">
        <v>49</v>
      </c>
      <c r="AI530" s="42" t="s">
        <v>49</v>
      </c>
      <c r="AJ530" s="57" t="s">
        <v>49</v>
      </c>
      <c r="AK530" s="42" t="s">
        <v>49</v>
      </c>
      <c r="AL530" s="57" t="s">
        <v>49</v>
      </c>
      <c r="AM530" s="42" t="s">
        <v>49</v>
      </c>
      <c r="AN530" s="57" t="s">
        <v>49</v>
      </c>
      <c r="AO530" s="42" t="s">
        <v>49</v>
      </c>
      <c r="AP530" s="57" t="s">
        <v>49</v>
      </c>
      <c r="AQ530" s="42" t="s">
        <v>49</v>
      </c>
      <c r="AR530" s="57" t="s">
        <v>49</v>
      </c>
      <c r="AS530" s="42" t="s">
        <v>49</v>
      </c>
      <c r="AT530" s="57" t="s">
        <v>49</v>
      </c>
      <c r="AU530" s="42" t="s">
        <v>49</v>
      </c>
      <c r="AV530" s="57" t="s">
        <v>49</v>
      </c>
      <c r="AW530" s="42" t="s">
        <v>49</v>
      </c>
      <c r="AX530" s="57" t="s">
        <v>49</v>
      </c>
      <c r="AY530" s="42" t="s">
        <v>49</v>
      </c>
      <c r="AZ530" s="57" t="s">
        <v>49</v>
      </c>
      <c r="BA530" s="42" t="s">
        <v>49</v>
      </c>
      <c r="BB530" s="57" t="s">
        <v>49</v>
      </c>
      <c r="BC530" s="42" t="s">
        <v>49</v>
      </c>
      <c r="BD530" s="57" t="s">
        <v>49</v>
      </c>
      <c r="BE530" s="42" t="s">
        <v>49</v>
      </c>
      <c r="BF530" s="57" t="s">
        <v>49</v>
      </c>
      <c r="BG530" s="42" t="s">
        <v>49</v>
      </c>
      <c r="BH530" s="57" t="s">
        <v>49</v>
      </c>
    </row>
    <row r="531" spans="2:60" ht="11.25" customHeight="1" x14ac:dyDescent="0.2">
      <c r="B531" s="53">
        <v>0</v>
      </c>
      <c r="C531" s="54" t="s">
        <v>997</v>
      </c>
      <c r="D531" s="55">
        <v>0</v>
      </c>
      <c r="E531" s="42" t="s">
        <v>49</v>
      </c>
      <c r="F531" s="56" t="s">
        <v>49</v>
      </c>
      <c r="G531" s="42" t="s">
        <v>49</v>
      </c>
      <c r="H531" s="56" t="s">
        <v>49</v>
      </c>
      <c r="I531" s="42" t="s">
        <v>49</v>
      </c>
      <c r="J531" s="56" t="s">
        <v>49</v>
      </c>
      <c r="K531" s="42" t="s">
        <v>49</v>
      </c>
      <c r="L531" s="56" t="s">
        <v>49</v>
      </c>
      <c r="M531" s="42" t="s">
        <v>49</v>
      </c>
      <c r="N531" s="57" t="s">
        <v>49</v>
      </c>
      <c r="O531" s="42" t="s">
        <v>49</v>
      </c>
      <c r="P531" s="57" t="s">
        <v>49</v>
      </c>
      <c r="Q531" s="42" t="s">
        <v>49</v>
      </c>
      <c r="R531" s="57" t="s">
        <v>49</v>
      </c>
      <c r="S531" s="42" t="s">
        <v>49</v>
      </c>
      <c r="T531" s="57" t="s">
        <v>49</v>
      </c>
      <c r="U531" s="42" t="s">
        <v>49</v>
      </c>
      <c r="V531" s="57" t="s">
        <v>49</v>
      </c>
      <c r="W531" s="42" t="s">
        <v>49</v>
      </c>
      <c r="X531" s="57" t="s">
        <v>49</v>
      </c>
      <c r="Y531" s="42" t="s">
        <v>49</v>
      </c>
      <c r="Z531" s="57" t="s">
        <v>49</v>
      </c>
      <c r="AA531" s="42" t="s">
        <v>49</v>
      </c>
      <c r="AB531" s="57" t="s">
        <v>49</v>
      </c>
      <c r="AC531" s="42" t="s">
        <v>49</v>
      </c>
      <c r="AD531" s="57" t="s">
        <v>49</v>
      </c>
      <c r="AE531" s="42" t="s">
        <v>49</v>
      </c>
      <c r="AF531" s="57" t="s">
        <v>49</v>
      </c>
      <c r="AG531" s="42" t="s">
        <v>49</v>
      </c>
      <c r="AH531" s="57" t="s">
        <v>49</v>
      </c>
      <c r="AI531" s="42" t="s">
        <v>49</v>
      </c>
      <c r="AJ531" s="57" t="s">
        <v>49</v>
      </c>
      <c r="AK531" s="42" t="s">
        <v>49</v>
      </c>
      <c r="AL531" s="57" t="s">
        <v>49</v>
      </c>
      <c r="AM531" s="42" t="s">
        <v>49</v>
      </c>
      <c r="AN531" s="57" t="s">
        <v>49</v>
      </c>
      <c r="AO531" s="42" t="s">
        <v>49</v>
      </c>
      <c r="AP531" s="57" t="s">
        <v>49</v>
      </c>
      <c r="AQ531" s="42" t="s">
        <v>49</v>
      </c>
      <c r="AR531" s="57" t="s">
        <v>49</v>
      </c>
      <c r="AS531" s="42" t="s">
        <v>49</v>
      </c>
      <c r="AT531" s="57" t="s">
        <v>49</v>
      </c>
      <c r="AU531" s="42" t="s">
        <v>49</v>
      </c>
      <c r="AV531" s="57" t="s">
        <v>49</v>
      </c>
      <c r="AW531" s="42" t="s">
        <v>49</v>
      </c>
      <c r="AX531" s="57" t="s">
        <v>49</v>
      </c>
      <c r="AY531" s="42" t="s">
        <v>49</v>
      </c>
      <c r="AZ531" s="57" t="s">
        <v>49</v>
      </c>
      <c r="BA531" s="42" t="s">
        <v>49</v>
      </c>
      <c r="BB531" s="57" t="s">
        <v>49</v>
      </c>
      <c r="BC531" s="42" t="s">
        <v>49</v>
      </c>
      <c r="BD531" s="57" t="s">
        <v>49</v>
      </c>
      <c r="BE531" s="42" t="s">
        <v>49</v>
      </c>
      <c r="BF531" s="57" t="s">
        <v>49</v>
      </c>
      <c r="BG531" s="42" t="s">
        <v>49</v>
      </c>
      <c r="BH531" s="57" t="s">
        <v>49</v>
      </c>
    </row>
    <row r="532" spans="2:60" ht="11.25" customHeight="1" x14ac:dyDescent="0.2">
      <c r="B532" s="53">
        <v>0</v>
      </c>
      <c r="C532" s="54" t="s">
        <v>997</v>
      </c>
      <c r="D532" s="55">
        <v>0</v>
      </c>
      <c r="E532" s="42" t="s">
        <v>49</v>
      </c>
      <c r="F532" s="56" t="s">
        <v>49</v>
      </c>
      <c r="G532" s="42" t="s">
        <v>49</v>
      </c>
      <c r="H532" s="56" t="s">
        <v>49</v>
      </c>
      <c r="I532" s="42" t="s">
        <v>49</v>
      </c>
      <c r="J532" s="56" t="s">
        <v>49</v>
      </c>
      <c r="K532" s="42" t="s">
        <v>49</v>
      </c>
      <c r="L532" s="56" t="s">
        <v>49</v>
      </c>
      <c r="M532" s="42" t="s">
        <v>49</v>
      </c>
      <c r="N532" s="57" t="s">
        <v>49</v>
      </c>
      <c r="O532" s="42" t="s">
        <v>49</v>
      </c>
      <c r="P532" s="57" t="s">
        <v>49</v>
      </c>
      <c r="Q532" s="42" t="s">
        <v>49</v>
      </c>
      <c r="R532" s="57" t="s">
        <v>49</v>
      </c>
      <c r="S532" s="42" t="s">
        <v>49</v>
      </c>
      <c r="T532" s="57" t="s">
        <v>49</v>
      </c>
      <c r="U532" s="42" t="s">
        <v>49</v>
      </c>
      <c r="V532" s="57" t="s">
        <v>49</v>
      </c>
      <c r="W532" s="42" t="s">
        <v>49</v>
      </c>
      <c r="X532" s="57" t="s">
        <v>49</v>
      </c>
      <c r="Y532" s="42" t="s">
        <v>49</v>
      </c>
      <c r="Z532" s="57" t="s">
        <v>49</v>
      </c>
      <c r="AA532" s="42" t="s">
        <v>49</v>
      </c>
      <c r="AB532" s="57" t="s">
        <v>49</v>
      </c>
      <c r="AC532" s="42" t="s">
        <v>49</v>
      </c>
      <c r="AD532" s="57" t="s">
        <v>49</v>
      </c>
      <c r="AE532" s="42" t="s">
        <v>49</v>
      </c>
      <c r="AF532" s="57" t="s">
        <v>49</v>
      </c>
      <c r="AG532" s="42" t="s">
        <v>49</v>
      </c>
      <c r="AH532" s="57" t="s">
        <v>49</v>
      </c>
      <c r="AI532" s="42" t="s">
        <v>49</v>
      </c>
      <c r="AJ532" s="57" t="s">
        <v>49</v>
      </c>
      <c r="AK532" s="42" t="s">
        <v>49</v>
      </c>
      <c r="AL532" s="57" t="s">
        <v>49</v>
      </c>
      <c r="AM532" s="42" t="s">
        <v>49</v>
      </c>
      <c r="AN532" s="57" t="s">
        <v>49</v>
      </c>
      <c r="AO532" s="42" t="s">
        <v>49</v>
      </c>
      <c r="AP532" s="57" t="s">
        <v>49</v>
      </c>
      <c r="AQ532" s="42" t="s">
        <v>49</v>
      </c>
      <c r="AR532" s="57" t="s">
        <v>49</v>
      </c>
      <c r="AS532" s="42" t="s">
        <v>49</v>
      </c>
      <c r="AT532" s="57" t="s">
        <v>49</v>
      </c>
      <c r="AU532" s="42" t="s">
        <v>49</v>
      </c>
      <c r="AV532" s="57" t="s">
        <v>49</v>
      </c>
      <c r="AW532" s="42" t="s">
        <v>49</v>
      </c>
      <c r="AX532" s="57" t="s">
        <v>49</v>
      </c>
      <c r="AY532" s="42" t="s">
        <v>49</v>
      </c>
      <c r="AZ532" s="57" t="s">
        <v>49</v>
      </c>
      <c r="BA532" s="42" t="s">
        <v>49</v>
      </c>
      <c r="BB532" s="57" t="s">
        <v>49</v>
      </c>
      <c r="BC532" s="42" t="s">
        <v>49</v>
      </c>
      <c r="BD532" s="57" t="s">
        <v>49</v>
      </c>
      <c r="BE532" s="42" t="s">
        <v>49</v>
      </c>
      <c r="BF532" s="57" t="s">
        <v>49</v>
      </c>
      <c r="BG532" s="42" t="s">
        <v>49</v>
      </c>
      <c r="BH532" s="57" t="s">
        <v>49</v>
      </c>
    </row>
    <row r="533" spans="2:60" ht="11.25" customHeight="1" x14ac:dyDescent="0.2">
      <c r="B533" s="53">
        <v>0</v>
      </c>
      <c r="C533" s="54" t="s">
        <v>997</v>
      </c>
      <c r="D533" s="55">
        <v>0</v>
      </c>
      <c r="E533" s="42" t="s">
        <v>49</v>
      </c>
      <c r="F533" s="56" t="s">
        <v>49</v>
      </c>
      <c r="G533" s="42" t="s">
        <v>49</v>
      </c>
      <c r="H533" s="56" t="s">
        <v>49</v>
      </c>
      <c r="I533" s="42" t="s">
        <v>49</v>
      </c>
      <c r="J533" s="56" t="s">
        <v>49</v>
      </c>
      <c r="K533" s="42" t="s">
        <v>49</v>
      </c>
      <c r="L533" s="56" t="s">
        <v>49</v>
      </c>
      <c r="M533" s="42" t="s">
        <v>49</v>
      </c>
      <c r="N533" s="57" t="s">
        <v>49</v>
      </c>
      <c r="O533" s="42" t="s">
        <v>49</v>
      </c>
      <c r="P533" s="57" t="s">
        <v>49</v>
      </c>
      <c r="Q533" s="42" t="s">
        <v>49</v>
      </c>
      <c r="R533" s="57" t="s">
        <v>49</v>
      </c>
      <c r="S533" s="42" t="s">
        <v>49</v>
      </c>
      <c r="T533" s="57" t="s">
        <v>49</v>
      </c>
      <c r="U533" s="42" t="s">
        <v>49</v>
      </c>
      <c r="V533" s="57" t="s">
        <v>49</v>
      </c>
      <c r="W533" s="42" t="s">
        <v>49</v>
      </c>
      <c r="X533" s="57" t="s">
        <v>49</v>
      </c>
      <c r="Y533" s="42" t="s">
        <v>49</v>
      </c>
      <c r="Z533" s="57" t="s">
        <v>49</v>
      </c>
      <c r="AA533" s="42" t="s">
        <v>49</v>
      </c>
      <c r="AB533" s="57" t="s">
        <v>49</v>
      </c>
      <c r="AC533" s="42" t="s">
        <v>49</v>
      </c>
      <c r="AD533" s="57" t="s">
        <v>49</v>
      </c>
      <c r="AE533" s="42" t="s">
        <v>49</v>
      </c>
      <c r="AF533" s="57" t="s">
        <v>49</v>
      </c>
      <c r="AG533" s="42" t="s">
        <v>49</v>
      </c>
      <c r="AH533" s="57" t="s">
        <v>49</v>
      </c>
      <c r="AI533" s="42" t="s">
        <v>49</v>
      </c>
      <c r="AJ533" s="57" t="s">
        <v>49</v>
      </c>
      <c r="AK533" s="42" t="s">
        <v>49</v>
      </c>
      <c r="AL533" s="57" t="s">
        <v>49</v>
      </c>
      <c r="AM533" s="42" t="s">
        <v>49</v>
      </c>
      <c r="AN533" s="57" t="s">
        <v>49</v>
      </c>
      <c r="AO533" s="42" t="s">
        <v>49</v>
      </c>
      <c r="AP533" s="57" t="s">
        <v>49</v>
      </c>
      <c r="AQ533" s="42" t="s">
        <v>49</v>
      </c>
      <c r="AR533" s="57" t="s">
        <v>49</v>
      </c>
      <c r="AS533" s="42" t="s">
        <v>49</v>
      </c>
      <c r="AT533" s="57" t="s">
        <v>49</v>
      </c>
      <c r="AU533" s="42" t="s">
        <v>49</v>
      </c>
      <c r="AV533" s="57" t="s">
        <v>49</v>
      </c>
      <c r="AW533" s="42" t="s">
        <v>49</v>
      </c>
      <c r="AX533" s="57" t="s">
        <v>49</v>
      </c>
      <c r="AY533" s="42" t="s">
        <v>49</v>
      </c>
      <c r="AZ533" s="57" t="s">
        <v>49</v>
      </c>
      <c r="BA533" s="42" t="s">
        <v>49</v>
      </c>
      <c r="BB533" s="57" t="s">
        <v>49</v>
      </c>
      <c r="BC533" s="42" t="s">
        <v>49</v>
      </c>
      <c r="BD533" s="57" t="s">
        <v>49</v>
      </c>
      <c r="BE533" s="42" t="s">
        <v>49</v>
      </c>
      <c r="BF533" s="57" t="s">
        <v>49</v>
      </c>
      <c r="BG533" s="42" t="s">
        <v>49</v>
      </c>
      <c r="BH533" s="57" t="s">
        <v>49</v>
      </c>
    </row>
    <row r="534" spans="2:60" ht="11.25" customHeight="1" x14ac:dyDescent="0.2">
      <c r="B534" s="53">
        <v>0</v>
      </c>
      <c r="C534" s="54" t="s">
        <v>997</v>
      </c>
      <c r="D534" s="55">
        <v>0</v>
      </c>
      <c r="E534" s="42" t="s">
        <v>49</v>
      </c>
      <c r="F534" s="56" t="s">
        <v>49</v>
      </c>
      <c r="G534" s="42" t="s">
        <v>49</v>
      </c>
      <c r="H534" s="56" t="s">
        <v>49</v>
      </c>
      <c r="I534" s="42" t="s">
        <v>49</v>
      </c>
      <c r="J534" s="56" t="s">
        <v>49</v>
      </c>
      <c r="K534" s="42" t="s">
        <v>49</v>
      </c>
      <c r="L534" s="56" t="s">
        <v>49</v>
      </c>
      <c r="M534" s="42" t="s">
        <v>49</v>
      </c>
      <c r="N534" s="57" t="s">
        <v>49</v>
      </c>
      <c r="O534" s="42" t="s">
        <v>49</v>
      </c>
      <c r="P534" s="57" t="s">
        <v>49</v>
      </c>
      <c r="Q534" s="42" t="s">
        <v>49</v>
      </c>
      <c r="R534" s="57" t="s">
        <v>49</v>
      </c>
      <c r="S534" s="42" t="s">
        <v>49</v>
      </c>
      <c r="T534" s="57" t="s">
        <v>49</v>
      </c>
      <c r="U534" s="42" t="s">
        <v>49</v>
      </c>
      <c r="V534" s="57" t="s">
        <v>49</v>
      </c>
      <c r="W534" s="42" t="s">
        <v>49</v>
      </c>
      <c r="X534" s="57" t="s">
        <v>49</v>
      </c>
      <c r="Y534" s="42" t="s">
        <v>49</v>
      </c>
      <c r="Z534" s="57" t="s">
        <v>49</v>
      </c>
      <c r="AA534" s="42" t="s">
        <v>49</v>
      </c>
      <c r="AB534" s="57" t="s">
        <v>49</v>
      </c>
      <c r="AC534" s="42" t="s">
        <v>49</v>
      </c>
      <c r="AD534" s="57" t="s">
        <v>49</v>
      </c>
      <c r="AE534" s="42" t="s">
        <v>49</v>
      </c>
      <c r="AF534" s="57" t="s">
        <v>49</v>
      </c>
      <c r="AG534" s="42" t="s">
        <v>49</v>
      </c>
      <c r="AH534" s="57" t="s">
        <v>49</v>
      </c>
      <c r="AI534" s="42" t="s">
        <v>49</v>
      </c>
      <c r="AJ534" s="57" t="s">
        <v>49</v>
      </c>
      <c r="AK534" s="42" t="s">
        <v>49</v>
      </c>
      <c r="AL534" s="57" t="s">
        <v>49</v>
      </c>
      <c r="AM534" s="42" t="s">
        <v>49</v>
      </c>
      <c r="AN534" s="57" t="s">
        <v>49</v>
      </c>
      <c r="AO534" s="42" t="s">
        <v>49</v>
      </c>
      <c r="AP534" s="57" t="s">
        <v>49</v>
      </c>
      <c r="AQ534" s="42" t="s">
        <v>49</v>
      </c>
      <c r="AR534" s="57" t="s">
        <v>49</v>
      </c>
      <c r="AS534" s="42" t="s">
        <v>49</v>
      </c>
      <c r="AT534" s="57" t="s">
        <v>49</v>
      </c>
      <c r="AU534" s="42" t="s">
        <v>49</v>
      </c>
      <c r="AV534" s="57" t="s">
        <v>49</v>
      </c>
      <c r="AW534" s="42" t="s">
        <v>49</v>
      </c>
      <c r="AX534" s="57" t="s">
        <v>49</v>
      </c>
      <c r="AY534" s="42" t="s">
        <v>49</v>
      </c>
      <c r="AZ534" s="57" t="s">
        <v>49</v>
      </c>
      <c r="BA534" s="42" t="s">
        <v>49</v>
      </c>
      <c r="BB534" s="57" t="s">
        <v>49</v>
      </c>
      <c r="BC534" s="42" t="s">
        <v>49</v>
      </c>
      <c r="BD534" s="57" t="s">
        <v>49</v>
      </c>
      <c r="BE534" s="42" t="s">
        <v>49</v>
      </c>
      <c r="BF534" s="57" t="s">
        <v>49</v>
      </c>
      <c r="BG534" s="42" t="s">
        <v>49</v>
      </c>
      <c r="BH534" s="57" t="s">
        <v>49</v>
      </c>
    </row>
    <row r="535" spans="2:60" ht="11.25" customHeight="1" x14ac:dyDescent="0.2">
      <c r="B535" s="53">
        <v>0</v>
      </c>
      <c r="C535" s="54" t="s">
        <v>997</v>
      </c>
      <c r="D535" s="55">
        <v>0</v>
      </c>
      <c r="E535" s="42" t="s">
        <v>49</v>
      </c>
      <c r="F535" s="56" t="s">
        <v>49</v>
      </c>
      <c r="G535" s="42" t="s">
        <v>49</v>
      </c>
      <c r="H535" s="56" t="s">
        <v>49</v>
      </c>
      <c r="I535" s="42" t="s">
        <v>49</v>
      </c>
      <c r="J535" s="56" t="s">
        <v>49</v>
      </c>
      <c r="K535" s="42" t="s">
        <v>49</v>
      </c>
      <c r="L535" s="56" t="s">
        <v>49</v>
      </c>
      <c r="M535" s="42" t="s">
        <v>49</v>
      </c>
      <c r="N535" s="57" t="s">
        <v>49</v>
      </c>
      <c r="O535" s="42" t="s">
        <v>49</v>
      </c>
      <c r="P535" s="57" t="s">
        <v>49</v>
      </c>
      <c r="Q535" s="42" t="s">
        <v>49</v>
      </c>
      <c r="R535" s="57" t="s">
        <v>49</v>
      </c>
      <c r="S535" s="42" t="s">
        <v>49</v>
      </c>
      <c r="T535" s="57" t="s">
        <v>49</v>
      </c>
      <c r="U535" s="42" t="s">
        <v>49</v>
      </c>
      <c r="V535" s="57" t="s">
        <v>49</v>
      </c>
      <c r="W535" s="42" t="s">
        <v>49</v>
      </c>
      <c r="X535" s="57" t="s">
        <v>49</v>
      </c>
      <c r="Y535" s="42" t="s">
        <v>49</v>
      </c>
      <c r="Z535" s="57" t="s">
        <v>49</v>
      </c>
      <c r="AA535" s="42" t="s">
        <v>49</v>
      </c>
      <c r="AB535" s="57" t="s">
        <v>49</v>
      </c>
      <c r="AC535" s="42" t="s">
        <v>49</v>
      </c>
      <c r="AD535" s="57" t="s">
        <v>49</v>
      </c>
      <c r="AE535" s="42" t="s">
        <v>49</v>
      </c>
      <c r="AF535" s="57" t="s">
        <v>49</v>
      </c>
      <c r="AG535" s="42" t="s">
        <v>49</v>
      </c>
      <c r="AH535" s="57" t="s">
        <v>49</v>
      </c>
      <c r="AI535" s="42" t="s">
        <v>49</v>
      </c>
      <c r="AJ535" s="57" t="s">
        <v>49</v>
      </c>
      <c r="AK535" s="42" t="s">
        <v>49</v>
      </c>
      <c r="AL535" s="57" t="s">
        <v>49</v>
      </c>
      <c r="AM535" s="42" t="s">
        <v>49</v>
      </c>
      <c r="AN535" s="57" t="s">
        <v>49</v>
      </c>
      <c r="AO535" s="42" t="s">
        <v>49</v>
      </c>
      <c r="AP535" s="57" t="s">
        <v>49</v>
      </c>
      <c r="AQ535" s="42" t="s">
        <v>49</v>
      </c>
      <c r="AR535" s="57" t="s">
        <v>49</v>
      </c>
      <c r="AS535" s="42" t="s">
        <v>49</v>
      </c>
      <c r="AT535" s="57" t="s">
        <v>49</v>
      </c>
      <c r="AU535" s="42" t="s">
        <v>49</v>
      </c>
      <c r="AV535" s="57" t="s">
        <v>49</v>
      </c>
      <c r="AW535" s="42" t="s">
        <v>49</v>
      </c>
      <c r="AX535" s="57" t="s">
        <v>49</v>
      </c>
      <c r="AY535" s="42" t="s">
        <v>49</v>
      </c>
      <c r="AZ535" s="57" t="s">
        <v>49</v>
      </c>
      <c r="BA535" s="42" t="s">
        <v>49</v>
      </c>
      <c r="BB535" s="57" t="s">
        <v>49</v>
      </c>
      <c r="BC535" s="42" t="s">
        <v>49</v>
      </c>
      <c r="BD535" s="57" t="s">
        <v>49</v>
      </c>
      <c r="BE535" s="42" t="s">
        <v>49</v>
      </c>
      <c r="BF535" s="57" t="s">
        <v>49</v>
      </c>
      <c r="BG535" s="42" t="s">
        <v>49</v>
      </c>
      <c r="BH535" s="57" t="s">
        <v>49</v>
      </c>
    </row>
    <row r="536" spans="2:60" ht="11.25" customHeight="1" x14ac:dyDescent="0.2">
      <c r="B536" s="53">
        <v>0</v>
      </c>
      <c r="C536" s="54" t="s">
        <v>997</v>
      </c>
      <c r="D536" s="55">
        <v>0</v>
      </c>
      <c r="E536" s="42" t="s">
        <v>49</v>
      </c>
      <c r="F536" s="56" t="s">
        <v>49</v>
      </c>
      <c r="G536" s="42" t="s">
        <v>49</v>
      </c>
      <c r="H536" s="56" t="s">
        <v>49</v>
      </c>
      <c r="I536" s="42" t="s">
        <v>49</v>
      </c>
      <c r="J536" s="56" t="s">
        <v>49</v>
      </c>
      <c r="K536" s="42" t="s">
        <v>49</v>
      </c>
      <c r="L536" s="56" t="s">
        <v>49</v>
      </c>
      <c r="M536" s="42" t="s">
        <v>49</v>
      </c>
      <c r="N536" s="57" t="s">
        <v>49</v>
      </c>
      <c r="O536" s="42" t="s">
        <v>49</v>
      </c>
      <c r="P536" s="57" t="s">
        <v>49</v>
      </c>
      <c r="Q536" s="42" t="s">
        <v>49</v>
      </c>
      <c r="R536" s="57" t="s">
        <v>49</v>
      </c>
      <c r="S536" s="42" t="s">
        <v>49</v>
      </c>
      <c r="T536" s="57" t="s">
        <v>49</v>
      </c>
      <c r="U536" s="42" t="s">
        <v>49</v>
      </c>
      <c r="V536" s="57" t="s">
        <v>49</v>
      </c>
      <c r="W536" s="42" t="s">
        <v>49</v>
      </c>
      <c r="X536" s="57" t="s">
        <v>49</v>
      </c>
      <c r="Y536" s="42" t="s">
        <v>49</v>
      </c>
      <c r="Z536" s="57" t="s">
        <v>49</v>
      </c>
      <c r="AA536" s="42" t="s">
        <v>49</v>
      </c>
      <c r="AB536" s="57" t="s">
        <v>49</v>
      </c>
      <c r="AC536" s="42" t="s">
        <v>49</v>
      </c>
      <c r="AD536" s="57" t="s">
        <v>49</v>
      </c>
      <c r="AE536" s="42" t="s">
        <v>49</v>
      </c>
      <c r="AF536" s="57" t="s">
        <v>49</v>
      </c>
      <c r="AG536" s="42" t="s">
        <v>49</v>
      </c>
      <c r="AH536" s="57" t="s">
        <v>49</v>
      </c>
      <c r="AI536" s="42" t="s">
        <v>49</v>
      </c>
      <c r="AJ536" s="57" t="s">
        <v>49</v>
      </c>
      <c r="AK536" s="42" t="s">
        <v>49</v>
      </c>
      <c r="AL536" s="57" t="s">
        <v>49</v>
      </c>
      <c r="AM536" s="42" t="s">
        <v>49</v>
      </c>
      <c r="AN536" s="57" t="s">
        <v>49</v>
      </c>
      <c r="AO536" s="42" t="s">
        <v>49</v>
      </c>
      <c r="AP536" s="57" t="s">
        <v>49</v>
      </c>
      <c r="AQ536" s="42" t="s">
        <v>49</v>
      </c>
      <c r="AR536" s="57" t="s">
        <v>49</v>
      </c>
      <c r="AS536" s="42" t="s">
        <v>49</v>
      </c>
      <c r="AT536" s="57" t="s">
        <v>49</v>
      </c>
      <c r="AU536" s="42" t="s">
        <v>49</v>
      </c>
      <c r="AV536" s="57" t="s">
        <v>49</v>
      </c>
      <c r="AW536" s="42" t="s">
        <v>49</v>
      </c>
      <c r="AX536" s="57" t="s">
        <v>49</v>
      </c>
      <c r="AY536" s="42" t="s">
        <v>49</v>
      </c>
      <c r="AZ536" s="57" t="s">
        <v>49</v>
      </c>
      <c r="BA536" s="42" t="s">
        <v>49</v>
      </c>
      <c r="BB536" s="57" t="s">
        <v>49</v>
      </c>
      <c r="BC536" s="42" t="s">
        <v>49</v>
      </c>
      <c r="BD536" s="57" t="s">
        <v>49</v>
      </c>
      <c r="BE536" s="42" t="s">
        <v>49</v>
      </c>
      <c r="BF536" s="57" t="s">
        <v>49</v>
      </c>
      <c r="BG536" s="42" t="s">
        <v>49</v>
      </c>
      <c r="BH536" s="57" t="s">
        <v>49</v>
      </c>
    </row>
    <row r="537" spans="2:60" ht="11.25" customHeight="1" x14ac:dyDescent="0.2">
      <c r="B537" s="53">
        <v>0</v>
      </c>
      <c r="C537" s="54" t="s">
        <v>997</v>
      </c>
      <c r="D537" s="55">
        <v>0</v>
      </c>
      <c r="E537" s="42" t="s">
        <v>49</v>
      </c>
      <c r="F537" s="56" t="s">
        <v>49</v>
      </c>
      <c r="G537" s="42" t="s">
        <v>49</v>
      </c>
      <c r="H537" s="56" t="s">
        <v>49</v>
      </c>
      <c r="I537" s="42" t="s">
        <v>49</v>
      </c>
      <c r="J537" s="56" t="s">
        <v>49</v>
      </c>
      <c r="K537" s="42" t="s">
        <v>49</v>
      </c>
      <c r="L537" s="56" t="s">
        <v>49</v>
      </c>
      <c r="M537" s="42" t="s">
        <v>49</v>
      </c>
      <c r="N537" s="57" t="s">
        <v>49</v>
      </c>
      <c r="O537" s="42" t="s">
        <v>49</v>
      </c>
      <c r="P537" s="57" t="s">
        <v>49</v>
      </c>
      <c r="Q537" s="42" t="s">
        <v>49</v>
      </c>
      <c r="R537" s="57" t="s">
        <v>49</v>
      </c>
      <c r="S537" s="42" t="s">
        <v>49</v>
      </c>
      <c r="T537" s="57" t="s">
        <v>49</v>
      </c>
      <c r="U537" s="42" t="s">
        <v>49</v>
      </c>
      <c r="V537" s="57" t="s">
        <v>49</v>
      </c>
      <c r="W537" s="42" t="s">
        <v>49</v>
      </c>
      <c r="X537" s="57" t="s">
        <v>49</v>
      </c>
      <c r="Y537" s="42" t="s">
        <v>49</v>
      </c>
      <c r="Z537" s="57" t="s">
        <v>49</v>
      </c>
      <c r="AA537" s="42" t="s">
        <v>49</v>
      </c>
      <c r="AB537" s="57" t="s">
        <v>49</v>
      </c>
      <c r="AC537" s="42" t="s">
        <v>49</v>
      </c>
      <c r="AD537" s="57" t="s">
        <v>49</v>
      </c>
      <c r="AE537" s="42" t="s">
        <v>49</v>
      </c>
      <c r="AF537" s="57" t="s">
        <v>49</v>
      </c>
      <c r="AG537" s="42" t="s">
        <v>49</v>
      </c>
      <c r="AH537" s="57" t="s">
        <v>49</v>
      </c>
      <c r="AI537" s="42" t="s">
        <v>49</v>
      </c>
      <c r="AJ537" s="57" t="s">
        <v>49</v>
      </c>
      <c r="AK537" s="42" t="s">
        <v>49</v>
      </c>
      <c r="AL537" s="57" t="s">
        <v>49</v>
      </c>
      <c r="AM537" s="42" t="s">
        <v>49</v>
      </c>
      <c r="AN537" s="57" t="s">
        <v>49</v>
      </c>
      <c r="AO537" s="42" t="s">
        <v>49</v>
      </c>
      <c r="AP537" s="57" t="s">
        <v>49</v>
      </c>
      <c r="AQ537" s="42" t="s">
        <v>49</v>
      </c>
      <c r="AR537" s="57" t="s">
        <v>49</v>
      </c>
      <c r="AS537" s="42" t="s">
        <v>49</v>
      </c>
      <c r="AT537" s="57" t="s">
        <v>49</v>
      </c>
      <c r="AU537" s="42" t="s">
        <v>49</v>
      </c>
      <c r="AV537" s="57" t="s">
        <v>49</v>
      </c>
      <c r="AW537" s="42" t="s">
        <v>49</v>
      </c>
      <c r="AX537" s="57" t="s">
        <v>49</v>
      </c>
      <c r="AY537" s="42" t="s">
        <v>49</v>
      </c>
      <c r="AZ537" s="57" t="s">
        <v>49</v>
      </c>
      <c r="BA537" s="42" t="s">
        <v>49</v>
      </c>
      <c r="BB537" s="57" t="s">
        <v>49</v>
      </c>
      <c r="BC537" s="42" t="s">
        <v>49</v>
      </c>
      <c r="BD537" s="57" t="s">
        <v>49</v>
      </c>
      <c r="BE537" s="42" t="s">
        <v>49</v>
      </c>
      <c r="BF537" s="57" t="s">
        <v>49</v>
      </c>
      <c r="BG537" s="42" t="s">
        <v>49</v>
      </c>
      <c r="BH537" s="57" t="s">
        <v>49</v>
      </c>
    </row>
    <row r="538" spans="2:60" ht="11.25" customHeight="1" x14ac:dyDescent="0.2">
      <c r="B538" s="53">
        <v>0</v>
      </c>
      <c r="C538" s="54" t="s">
        <v>997</v>
      </c>
      <c r="D538" s="55">
        <v>0</v>
      </c>
      <c r="E538" s="42" t="s">
        <v>49</v>
      </c>
      <c r="F538" s="56" t="s">
        <v>49</v>
      </c>
      <c r="G538" s="42" t="s">
        <v>49</v>
      </c>
      <c r="H538" s="56" t="s">
        <v>49</v>
      </c>
      <c r="I538" s="42" t="s">
        <v>49</v>
      </c>
      <c r="J538" s="56" t="s">
        <v>49</v>
      </c>
      <c r="K538" s="42" t="s">
        <v>49</v>
      </c>
      <c r="L538" s="56" t="s">
        <v>49</v>
      </c>
      <c r="M538" s="42" t="s">
        <v>49</v>
      </c>
      <c r="N538" s="57" t="s">
        <v>49</v>
      </c>
      <c r="O538" s="42" t="s">
        <v>49</v>
      </c>
      <c r="P538" s="57" t="s">
        <v>49</v>
      </c>
      <c r="Q538" s="42" t="s">
        <v>49</v>
      </c>
      <c r="R538" s="57" t="s">
        <v>49</v>
      </c>
      <c r="S538" s="42" t="s">
        <v>49</v>
      </c>
      <c r="T538" s="57" t="s">
        <v>49</v>
      </c>
      <c r="U538" s="42" t="s">
        <v>49</v>
      </c>
      <c r="V538" s="57" t="s">
        <v>49</v>
      </c>
      <c r="W538" s="42" t="s">
        <v>49</v>
      </c>
      <c r="X538" s="57" t="s">
        <v>49</v>
      </c>
      <c r="Y538" s="42" t="s">
        <v>49</v>
      </c>
      <c r="Z538" s="57" t="s">
        <v>49</v>
      </c>
      <c r="AA538" s="42" t="s">
        <v>49</v>
      </c>
      <c r="AB538" s="57" t="s">
        <v>49</v>
      </c>
      <c r="AC538" s="42" t="s">
        <v>49</v>
      </c>
      <c r="AD538" s="57" t="s">
        <v>49</v>
      </c>
      <c r="AE538" s="42" t="s">
        <v>49</v>
      </c>
      <c r="AF538" s="57" t="s">
        <v>49</v>
      </c>
      <c r="AG538" s="42" t="s">
        <v>49</v>
      </c>
      <c r="AH538" s="57" t="s">
        <v>49</v>
      </c>
      <c r="AI538" s="42" t="s">
        <v>49</v>
      </c>
      <c r="AJ538" s="57" t="s">
        <v>49</v>
      </c>
      <c r="AK538" s="42" t="s">
        <v>49</v>
      </c>
      <c r="AL538" s="57" t="s">
        <v>49</v>
      </c>
      <c r="AM538" s="42" t="s">
        <v>49</v>
      </c>
      <c r="AN538" s="57" t="s">
        <v>49</v>
      </c>
      <c r="AO538" s="42" t="s">
        <v>49</v>
      </c>
      <c r="AP538" s="57" t="s">
        <v>49</v>
      </c>
      <c r="AQ538" s="42" t="s">
        <v>49</v>
      </c>
      <c r="AR538" s="57" t="s">
        <v>49</v>
      </c>
      <c r="AS538" s="42" t="s">
        <v>49</v>
      </c>
      <c r="AT538" s="57" t="s">
        <v>49</v>
      </c>
      <c r="AU538" s="42" t="s">
        <v>49</v>
      </c>
      <c r="AV538" s="57" t="s">
        <v>49</v>
      </c>
      <c r="AW538" s="42" t="s">
        <v>49</v>
      </c>
      <c r="AX538" s="57" t="s">
        <v>49</v>
      </c>
      <c r="AY538" s="42" t="s">
        <v>49</v>
      </c>
      <c r="AZ538" s="57" t="s">
        <v>49</v>
      </c>
      <c r="BA538" s="42" t="s">
        <v>49</v>
      </c>
      <c r="BB538" s="57" t="s">
        <v>49</v>
      </c>
      <c r="BC538" s="42" t="s">
        <v>49</v>
      </c>
      <c r="BD538" s="57" t="s">
        <v>49</v>
      </c>
      <c r="BE538" s="42" t="s">
        <v>49</v>
      </c>
      <c r="BF538" s="57" t="s">
        <v>49</v>
      </c>
      <c r="BG538" s="42" t="s">
        <v>49</v>
      </c>
      <c r="BH538" s="57" t="s">
        <v>49</v>
      </c>
    </row>
    <row r="539" spans="2:60" ht="11.25" customHeight="1" x14ac:dyDescent="0.2">
      <c r="B539" s="53">
        <v>0</v>
      </c>
      <c r="C539" s="54" t="s">
        <v>997</v>
      </c>
      <c r="D539" s="55">
        <v>0</v>
      </c>
      <c r="E539" s="42" t="s">
        <v>49</v>
      </c>
      <c r="F539" s="56" t="s">
        <v>49</v>
      </c>
      <c r="G539" s="42" t="s">
        <v>49</v>
      </c>
      <c r="H539" s="56" t="s">
        <v>49</v>
      </c>
      <c r="I539" s="42" t="s">
        <v>49</v>
      </c>
      <c r="J539" s="56" t="s">
        <v>49</v>
      </c>
      <c r="K539" s="42" t="s">
        <v>49</v>
      </c>
      <c r="L539" s="56" t="s">
        <v>49</v>
      </c>
      <c r="M539" s="42" t="s">
        <v>49</v>
      </c>
      <c r="N539" s="57" t="s">
        <v>49</v>
      </c>
      <c r="O539" s="42" t="s">
        <v>49</v>
      </c>
      <c r="P539" s="57" t="s">
        <v>49</v>
      </c>
      <c r="Q539" s="42" t="s">
        <v>49</v>
      </c>
      <c r="R539" s="57" t="s">
        <v>49</v>
      </c>
      <c r="S539" s="42" t="s">
        <v>49</v>
      </c>
      <c r="T539" s="57" t="s">
        <v>49</v>
      </c>
      <c r="U539" s="42" t="s">
        <v>49</v>
      </c>
      <c r="V539" s="57" t="s">
        <v>49</v>
      </c>
      <c r="W539" s="42" t="s">
        <v>49</v>
      </c>
      <c r="X539" s="57" t="s">
        <v>49</v>
      </c>
      <c r="Y539" s="42" t="s">
        <v>49</v>
      </c>
      <c r="Z539" s="57" t="s">
        <v>49</v>
      </c>
      <c r="AA539" s="42" t="s">
        <v>49</v>
      </c>
      <c r="AB539" s="57" t="s">
        <v>49</v>
      </c>
      <c r="AC539" s="42" t="s">
        <v>49</v>
      </c>
      <c r="AD539" s="57" t="s">
        <v>49</v>
      </c>
      <c r="AE539" s="42" t="s">
        <v>49</v>
      </c>
      <c r="AF539" s="57" t="s">
        <v>49</v>
      </c>
      <c r="AG539" s="42" t="s">
        <v>49</v>
      </c>
      <c r="AH539" s="57" t="s">
        <v>49</v>
      </c>
      <c r="AI539" s="42" t="s">
        <v>49</v>
      </c>
      <c r="AJ539" s="57" t="s">
        <v>49</v>
      </c>
      <c r="AK539" s="42" t="s">
        <v>49</v>
      </c>
      <c r="AL539" s="57" t="s">
        <v>49</v>
      </c>
      <c r="AM539" s="42" t="s">
        <v>49</v>
      </c>
      <c r="AN539" s="57" t="s">
        <v>49</v>
      </c>
      <c r="AO539" s="42" t="s">
        <v>49</v>
      </c>
      <c r="AP539" s="57" t="s">
        <v>49</v>
      </c>
      <c r="AQ539" s="42" t="s">
        <v>49</v>
      </c>
      <c r="AR539" s="57" t="s">
        <v>49</v>
      </c>
      <c r="AS539" s="42" t="s">
        <v>49</v>
      </c>
      <c r="AT539" s="57" t="s">
        <v>49</v>
      </c>
      <c r="AU539" s="42" t="s">
        <v>49</v>
      </c>
      <c r="AV539" s="57" t="s">
        <v>49</v>
      </c>
      <c r="AW539" s="42" t="s">
        <v>49</v>
      </c>
      <c r="AX539" s="57" t="s">
        <v>49</v>
      </c>
      <c r="AY539" s="42" t="s">
        <v>49</v>
      </c>
      <c r="AZ539" s="57" t="s">
        <v>49</v>
      </c>
      <c r="BA539" s="42" t="s">
        <v>49</v>
      </c>
      <c r="BB539" s="57" t="s">
        <v>49</v>
      </c>
      <c r="BC539" s="42" t="s">
        <v>49</v>
      </c>
      <c r="BD539" s="57" t="s">
        <v>49</v>
      </c>
      <c r="BE539" s="42" t="s">
        <v>49</v>
      </c>
      <c r="BF539" s="57" t="s">
        <v>49</v>
      </c>
      <c r="BG539" s="42" t="s">
        <v>49</v>
      </c>
      <c r="BH539" s="57" t="s">
        <v>49</v>
      </c>
    </row>
    <row r="540" spans="2:60" ht="11.25" customHeight="1" x14ac:dyDescent="0.2">
      <c r="B540" s="53">
        <v>0</v>
      </c>
      <c r="C540" s="54" t="s">
        <v>997</v>
      </c>
      <c r="D540" s="55">
        <v>0</v>
      </c>
      <c r="E540" s="42" t="s">
        <v>49</v>
      </c>
      <c r="F540" s="56" t="s">
        <v>49</v>
      </c>
      <c r="G540" s="42" t="s">
        <v>49</v>
      </c>
      <c r="H540" s="56" t="s">
        <v>49</v>
      </c>
      <c r="I540" s="42" t="s">
        <v>49</v>
      </c>
      <c r="J540" s="56" t="s">
        <v>49</v>
      </c>
      <c r="K540" s="42" t="s">
        <v>49</v>
      </c>
      <c r="L540" s="56" t="s">
        <v>49</v>
      </c>
      <c r="M540" s="42" t="s">
        <v>49</v>
      </c>
      <c r="N540" s="57" t="s">
        <v>49</v>
      </c>
      <c r="O540" s="42" t="s">
        <v>49</v>
      </c>
      <c r="P540" s="57" t="s">
        <v>49</v>
      </c>
      <c r="Q540" s="42" t="s">
        <v>49</v>
      </c>
      <c r="R540" s="57" t="s">
        <v>49</v>
      </c>
      <c r="S540" s="42" t="s">
        <v>49</v>
      </c>
      <c r="T540" s="57" t="s">
        <v>49</v>
      </c>
      <c r="U540" s="42" t="s">
        <v>49</v>
      </c>
      <c r="V540" s="57" t="s">
        <v>49</v>
      </c>
      <c r="W540" s="42" t="s">
        <v>49</v>
      </c>
      <c r="X540" s="57" t="s">
        <v>49</v>
      </c>
      <c r="Y540" s="42" t="s">
        <v>49</v>
      </c>
      <c r="Z540" s="57" t="s">
        <v>49</v>
      </c>
      <c r="AA540" s="42" t="s">
        <v>49</v>
      </c>
      <c r="AB540" s="57" t="s">
        <v>49</v>
      </c>
      <c r="AC540" s="42" t="s">
        <v>49</v>
      </c>
      <c r="AD540" s="57" t="s">
        <v>49</v>
      </c>
      <c r="AE540" s="42" t="s">
        <v>49</v>
      </c>
      <c r="AF540" s="57" t="s">
        <v>49</v>
      </c>
      <c r="AG540" s="42" t="s">
        <v>49</v>
      </c>
      <c r="AH540" s="57" t="s">
        <v>49</v>
      </c>
      <c r="AI540" s="42" t="s">
        <v>49</v>
      </c>
      <c r="AJ540" s="57" t="s">
        <v>49</v>
      </c>
      <c r="AK540" s="42" t="s">
        <v>49</v>
      </c>
      <c r="AL540" s="57" t="s">
        <v>49</v>
      </c>
      <c r="AM540" s="42" t="s">
        <v>49</v>
      </c>
      <c r="AN540" s="57" t="s">
        <v>49</v>
      </c>
      <c r="AO540" s="42" t="s">
        <v>49</v>
      </c>
      <c r="AP540" s="57" t="s">
        <v>49</v>
      </c>
      <c r="AQ540" s="42" t="s">
        <v>49</v>
      </c>
      <c r="AR540" s="57" t="s">
        <v>49</v>
      </c>
      <c r="AS540" s="42" t="s">
        <v>49</v>
      </c>
      <c r="AT540" s="57" t="s">
        <v>49</v>
      </c>
      <c r="AU540" s="42" t="s">
        <v>49</v>
      </c>
      <c r="AV540" s="57" t="s">
        <v>49</v>
      </c>
      <c r="AW540" s="42" t="s">
        <v>49</v>
      </c>
      <c r="AX540" s="57" t="s">
        <v>49</v>
      </c>
      <c r="AY540" s="42" t="s">
        <v>49</v>
      </c>
      <c r="AZ540" s="57" t="s">
        <v>49</v>
      </c>
      <c r="BA540" s="42" t="s">
        <v>49</v>
      </c>
      <c r="BB540" s="57" t="s">
        <v>49</v>
      </c>
      <c r="BC540" s="42" t="s">
        <v>49</v>
      </c>
      <c r="BD540" s="57" t="s">
        <v>49</v>
      </c>
      <c r="BE540" s="42" t="s">
        <v>49</v>
      </c>
      <c r="BF540" s="57" t="s">
        <v>49</v>
      </c>
      <c r="BG540" s="42" t="s">
        <v>49</v>
      </c>
      <c r="BH540" s="57" t="s">
        <v>49</v>
      </c>
    </row>
    <row r="541" spans="2:60" ht="11.25" customHeight="1" x14ac:dyDescent="0.2">
      <c r="B541" s="53">
        <v>0</v>
      </c>
      <c r="C541" s="54" t="s">
        <v>997</v>
      </c>
      <c r="D541" s="55">
        <v>0</v>
      </c>
      <c r="E541" s="42" t="s">
        <v>49</v>
      </c>
      <c r="F541" s="56" t="s">
        <v>49</v>
      </c>
      <c r="G541" s="42" t="s">
        <v>49</v>
      </c>
      <c r="H541" s="56" t="s">
        <v>49</v>
      </c>
      <c r="I541" s="42" t="s">
        <v>49</v>
      </c>
      <c r="J541" s="56" t="s">
        <v>49</v>
      </c>
      <c r="K541" s="42" t="s">
        <v>49</v>
      </c>
      <c r="L541" s="56" t="s">
        <v>49</v>
      </c>
      <c r="M541" s="42" t="s">
        <v>49</v>
      </c>
      <c r="N541" s="57" t="s">
        <v>49</v>
      </c>
      <c r="O541" s="42" t="s">
        <v>49</v>
      </c>
      <c r="P541" s="57" t="s">
        <v>49</v>
      </c>
      <c r="Q541" s="42" t="s">
        <v>49</v>
      </c>
      <c r="R541" s="57" t="s">
        <v>49</v>
      </c>
      <c r="S541" s="42" t="s">
        <v>49</v>
      </c>
      <c r="T541" s="57" t="s">
        <v>49</v>
      </c>
      <c r="U541" s="42" t="s">
        <v>49</v>
      </c>
      <c r="V541" s="57" t="s">
        <v>49</v>
      </c>
      <c r="W541" s="42" t="s">
        <v>49</v>
      </c>
      <c r="X541" s="57" t="s">
        <v>49</v>
      </c>
      <c r="Y541" s="42" t="s">
        <v>49</v>
      </c>
      <c r="Z541" s="57" t="s">
        <v>49</v>
      </c>
      <c r="AA541" s="42" t="s">
        <v>49</v>
      </c>
      <c r="AB541" s="57" t="s">
        <v>49</v>
      </c>
      <c r="AC541" s="42" t="s">
        <v>49</v>
      </c>
      <c r="AD541" s="57" t="s">
        <v>49</v>
      </c>
      <c r="AE541" s="42" t="s">
        <v>49</v>
      </c>
      <c r="AF541" s="57" t="s">
        <v>49</v>
      </c>
      <c r="AG541" s="42" t="s">
        <v>49</v>
      </c>
      <c r="AH541" s="57" t="s">
        <v>49</v>
      </c>
      <c r="AI541" s="42" t="s">
        <v>49</v>
      </c>
      <c r="AJ541" s="57" t="s">
        <v>49</v>
      </c>
      <c r="AK541" s="42" t="s">
        <v>49</v>
      </c>
      <c r="AL541" s="57" t="s">
        <v>49</v>
      </c>
      <c r="AM541" s="42" t="s">
        <v>49</v>
      </c>
      <c r="AN541" s="57" t="s">
        <v>49</v>
      </c>
      <c r="AO541" s="42" t="s">
        <v>49</v>
      </c>
      <c r="AP541" s="57" t="s">
        <v>49</v>
      </c>
      <c r="AQ541" s="42" t="s">
        <v>49</v>
      </c>
      <c r="AR541" s="57" t="s">
        <v>49</v>
      </c>
      <c r="AS541" s="42" t="s">
        <v>49</v>
      </c>
      <c r="AT541" s="57" t="s">
        <v>49</v>
      </c>
      <c r="AU541" s="42" t="s">
        <v>49</v>
      </c>
      <c r="AV541" s="57" t="s">
        <v>49</v>
      </c>
      <c r="AW541" s="42" t="s">
        <v>49</v>
      </c>
      <c r="AX541" s="57" t="s">
        <v>49</v>
      </c>
      <c r="AY541" s="42" t="s">
        <v>49</v>
      </c>
      <c r="AZ541" s="57" t="s">
        <v>49</v>
      </c>
      <c r="BA541" s="42" t="s">
        <v>49</v>
      </c>
      <c r="BB541" s="57" t="s">
        <v>49</v>
      </c>
      <c r="BC541" s="42" t="s">
        <v>49</v>
      </c>
      <c r="BD541" s="57" t="s">
        <v>49</v>
      </c>
      <c r="BE541" s="42" t="s">
        <v>49</v>
      </c>
      <c r="BF541" s="57" t="s">
        <v>49</v>
      </c>
      <c r="BG541" s="42" t="s">
        <v>49</v>
      </c>
      <c r="BH541" s="57" t="s">
        <v>49</v>
      </c>
    </row>
    <row r="542" spans="2:60" ht="11.25" customHeight="1" x14ac:dyDescent="0.2">
      <c r="B542" s="53">
        <v>0</v>
      </c>
      <c r="C542" s="54" t="s">
        <v>997</v>
      </c>
      <c r="D542" s="55">
        <v>0</v>
      </c>
      <c r="E542" s="42" t="s">
        <v>49</v>
      </c>
      <c r="F542" s="56" t="s">
        <v>49</v>
      </c>
      <c r="G542" s="42" t="s">
        <v>49</v>
      </c>
      <c r="H542" s="56" t="s">
        <v>49</v>
      </c>
      <c r="I542" s="42" t="s">
        <v>49</v>
      </c>
      <c r="J542" s="56" t="s">
        <v>49</v>
      </c>
      <c r="K542" s="42" t="s">
        <v>49</v>
      </c>
      <c r="L542" s="56" t="s">
        <v>49</v>
      </c>
      <c r="M542" s="42" t="s">
        <v>49</v>
      </c>
      <c r="N542" s="57" t="s">
        <v>49</v>
      </c>
      <c r="O542" s="42" t="s">
        <v>49</v>
      </c>
      <c r="P542" s="57" t="s">
        <v>49</v>
      </c>
      <c r="Q542" s="42" t="s">
        <v>49</v>
      </c>
      <c r="R542" s="57" t="s">
        <v>49</v>
      </c>
      <c r="S542" s="42" t="s">
        <v>49</v>
      </c>
      <c r="T542" s="57" t="s">
        <v>49</v>
      </c>
      <c r="U542" s="42" t="s">
        <v>49</v>
      </c>
      <c r="V542" s="57" t="s">
        <v>49</v>
      </c>
      <c r="W542" s="42" t="s">
        <v>49</v>
      </c>
      <c r="X542" s="57" t="s">
        <v>49</v>
      </c>
      <c r="Y542" s="42" t="s">
        <v>49</v>
      </c>
      <c r="Z542" s="57" t="s">
        <v>49</v>
      </c>
      <c r="AA542" s="42" t="s">
        <v>49</v>
      </c>
      <c r="AB542" s="57" t="s">
        <v>49</v>
      </c>
      <c r="AC542" s="42" t="s">
        <v>49</v>
      </c>
      <c r="AD542" s="57" t="s">
        <v>49</v>
      </c>
      <c r="AE542" s="42" t="s">
        <v>49</v>
      </c>
      <c r="AF542" s="57" t="s">
        <v>49</v>
      </c>
      <c r="AG542" s="42" t="s">
        <v>49</v>
      </c>
      <c r="AH542" s="57" t="s">
        <v>49</v>
      </c>
      <c r="AI542" s="42" t="s">
        <v>49</v>
      </c>
      <c r="AJ542" s="57" t="s">
        <v>49</v>
      </c>
      <c r="AK542" s="42" t="s">
        <v>49</v>
      </c>
      <c r="AL542" s="57" t="s">
        <v>49</v>
      </c>
      <c r="AM542" s="42" t="s">
        <v>49</v>
      </c>
      <c r="AN542" s="57" t="s">
        <v>49</v>
      </c>
      <c r="AO542" s="42" t="s">
        <v>49</v>
      </c>
      <c r="AP542" s="57" t="s">
        <v>49</v>
      </c>
      <c r="AQ542" s="42" t="s">
        <v>49</v>
      </c>
      <c r="AR542" s="57" t="s">
        <v>49</v>
      </c>
      <c r="AS542" s="42" t="s">
        <v>49</v>
      </c>
      <c r="AT542" s="57" t="s">
        <v>49</v>
      </c>
      <c r="AU542" s="42" t="s">
        <v>49</v>
      </c>
      <c r="AV542" s="57" t="s">
        <v>49</v>
      </c>
      <c r="AW542" s="42" t="s">
        <v>49</v>
      </c>
      <c r="AX542" s="57" t="s">
        <v>49</v>
      </c>
      <c r="AY542" s="42" t="s">
        <v>49</v>
      </c>
      <c r="AZ542" s="57" t="s">
        <v>49</v>
      </c>
      <c r="BA542" s="42" t="s">
        <v>49</v>
      </c>
      <c r="BB542" s="57" t="s">
        <v>49</v>
      </c>
      <c r="BC542" s="42" t="s">
        <v>49</v>
      </c>
      <c r="BD542" s="57" t="s">
        <v>49</v>
      </c>
      <c r="BE542" s="42" t="s">
        <v>49</v>
      </c>
      <c r="BF542" s="57" t="s">
        <v>49</v>
      </c>
      <c r="BG542" s="42" t="s">
        <v>49</v>
      </c>
      <c r="BH542" s="57" t="s">
        <v>49</v>
      </c>
    </row>
    <row r="543" spans="2:60" ht="11.25" customHeight="1" x14ac:dyDescent="0.2">
      <c r="B543" s="53">
        <v>0</v>
      </c>
      <c r="C543" s="54" t="s">
        <v>997</v>
      </c>
      <c r="D543" s="55">
        <v>0</v>
      </c>
      <c r="E543" s="42" t="s">
        <v>49</v>
      </c>
      <c r="F543" s="56" t="s">
        <v>49</v>
      </c>
      <c r="G543" s="42" t="s">
        <v>49</v>
      </c>
      <c r="H543" s="56" t="s">
        <v>49</v>
      </c>
      <c r="I543" s="42" t="s">
        <v>49</v>
      </c>
      <c r="J543" s="56" t="s">
        <v>49</v>
      </c>
      <c r="K543" s="42" t="s">
        <v>49</v>
      </c>
      <c r="L543" s="56" t="s">
        <v>49</v>
      </c>
      <c r="M543" s="42" t="s">
        <v>49</v>
      </c>
      <c r="N543" s="57" t="s">
        <v>49</v>
      </c>
      <c r="O543" s="42" t="s">
        <v>49</v>
      </c>
      <c r="P543" s="57" t="s">
        <v>49</v>
      </c>
      <c r="Q543" s="42" t="s">
        <v>49</v>
      </c>
      <c r="R543" s="57" t="s">
        <v>49</v>
      </c>
      <c r="S543" s="42" t="s">
        <v>49</v>
      </c>
      <c r="T543" s="57" t="s">
        <v>49</v>
      </c>
      <c r="U543" s="42" t="s">
        <v>49</v>
      </c>
      <c r="V543" s="57" t="s">
        <v>49</v>
      </c>
      <c r="W543" s="42" t="s">
        <v>49</v>
      </c>
      <c r="X543" s="57" t="s">
        <v>49</v>
      </c>
      <c r="Y543" s="42" t="s">
        <v>49</v>
      </c>
      <c r="Z543" s="57" t="s">
        <v>49</v>
      </c>
      <c r="AA543" s="42" t="s">
        <v>49</v>
      </c>
      <c r="AB543" s="57" t="s">
        <v>49</v>
      </c>
      <c r="AC543" s="42" t="s">
        <v>49</v>
      </c>
      <c r="AD543" s="57" t="s">
        <v>49</v>
      </c>
      <c r="AE543" s="42" t="s">
        <v>49</v>
      </c>
      <c r="AF543" s="57" t="s">
        <v>49</v>
      </c>
      <c r="AG543" s="42" t="s">
        <v>49</v>
      </c>
      <c r="AH543" s="57" t="s">
        <v>49</v>
      </c>
      <c r="AI543" s="42" t="s">
        <v>49</v>
      </c>
      <c r="AJ543" s="57" t="s">
        <v>49</v>
      </c>
      <c r="AK543" s="42" t="s">
        <v>49</v>
      </c>
      <c r="AL543" s="57" t="s">
        <v>49</v>
      </c>
      <c r="AM543" s="42" t="s">
        <v>49</v>
      </c>
      <c r="AN543" s="57" t="s">
        <v>49</v>
      </c>
      <c r="AO543" s="42" t="s">
        <v>49</v>
      </c>
      <c r="AP543" s="57" t="s">
        <v>49</v>
      </c>
      <c r="AQ543" s="42" t="s">
        <v>49</v>
      </c>
      <c r="AR543" s="57" t="s">
        <v>49</v>
      </c>
      <c r="AS543" s="42" t="s">
        <v>49</v>
      </c>
      <c r="AT543" s="57" t="s">
        <v>49</v>
      </c>
      <c r="AU543" s="42" t="s">
        <v>49</v>
      </c>
      <c r="AV543" s="57" t="s">
        <v>49</v>
      </c>
      <c r="AW543" s="42" t="s">
        <v>49</v>
      </c>
      <c r="AX543" s="57" t="s">
        <v>49</v>
      </c>
      <c r="AY543" s="42" t="s">
        <v>49</v>
      </c>
      <c r="AZ543" s="57" t="s">
        <v>49</v>
      </c>
      <c r="BA543" s="42" t="s">
        <v>49</v>
      </c>
      <c r="BB543" s="57" t="s">
        <v>49</v>
      </c>
      <c r="BC543" s="42" t="s">
        <v>49</v>
      </c>
      <c r="BD543" s="57" t="s">
        <v>49</v>
      </c>
      <c r="BE543" s="42" t="s">
        <v>49</v>
      </c>
      <c r="BF543" s="57" t="s">
        <v>49</v>
      </c>
      <c r="BG543" s="42" t="s">
        <v>49</v>
      </c>
      <c r="BH543" s="57" t="s">
        <v>49</v>
      </c>
    </row>
    <row r="544" spans="2:60" ht="11.25" customHeight="1" x14ac:dyDescent="0.2">
      <c r="B544" s="53">
        <v>0</v>
      </c>
      <c r="C544" s="54" t="s">
        <v>997</v>
      </c>
      <c r="D544" s="55">
        <v>0</v>
      </c>
      <c r="E544" s="42" t="s">
        <v>49</v>
      </c>
      <c r="F544" s="56" t="s">
        <v>49</v>
      </c>
      <c r="G544" s="42" t="s">
        <v>49</v>
      </c>
      <c r="H544" s="56" t="s">
        <v>49</v>
      </c>
      <c r="I544" s="42" t="s">
        <v>49</v>
      </c>
      <c r="J544" s="56" t="s">
        <v>49</v>
      </c>
      <c r="K544" s="42" t="s">
        <v>49</v>
      </c>
      <c r="L544" s="56" t="s">
        <v>49</v>
      </c>
      <c r="M544" s="42" t="s">
        <v>49</v>
      </c>
      <c r="N544" s="57" t="s">
        <v>49</v>
      </c>
      <c r="O544" s="42" t="s">
        <v>49</v>
      </c>
      <c r="P544" s="57" t="s">
        <v>49</v>
      </c>
      <c r="Q544" s="42" t="s">
        <v>49</v>
      </c>
      <c r="R544" s="57" t="s">
        <v>49</v>
      </c>
      <c r="S544" s="42" t="s">
        <v>49</v>
      </c>
      <c r="T544" s="57" t="s">
        <v>49</v>
      </c>
      <c r="U544" s="42" t="s">
        <v>49</v>
      </c>
      <c r="V544" s="57" t="s">
        <v>49</v>
      </c>
      <c r="W544" s="42" t="s">
        <v>49</v>
      </c>
      <c r="X544" s="57" t="s">
        <v>49</v>
      </c>
      <c r="Y544" s="42" t="s">
        <v>49</v>
      </c>
      <c r="Z544" s="57" t="s">
        <v>49</v>
      </c>
      <c r="AA544" s="42" t="s">
        <v>49</v>
      </c>
      <c r="AB544" s="57" t="s">
        <v>49</v>
      </c>
      <c r="AC544" s="42" t="s">
        <v>49</v>
      </c>
      <c r="AD544" s="57" t="s">
        <v>49</v>
      </c>
      <c r="AE544" s="42" t="s">
        <v>49</v>
      </c>
      <c r="AF544" s="57" t="s">
        <v>49</v>
      </c>
      <c r="AG544" s="42" t="s">
        <v>49</v>
      </c>
      <c r="AH544" s="57" t="s">
        <v>49</v>
      </c>
      <c r="AI544" s="42" t="s">
        <v>49</v>
      </c>
      <c r="AJ544" s="57" t="s">
        <v>49</v>
      </c>
      <c r="AK544" s="42" t="s">
        <v>49</v>
      </c>
      <c r="AL544" s="57" t="s">
        <v>49</v>
      </c>
      <c r="AM544" s="42" t="s">
        <v>49</v>
      </c>
      <c r="AN544" s="57" t="s">
        <v>49</v>
      </c>
      <c r="AO544" s="42" t="s">
        <v>49</v>
      </c>
      <c r="AP544" s="57" t="s">
        <v>49</v>
      </c>
      <c r="AQ544" s="42" t="s">
        <v>49</v>
      </c>
      <c r="AR544" s="57" t="s">
        <v>49</v>
      </c>
      <c r="AS544" s="42" t="s">
        <v>49</v>
      </c>
      <c r="AT544" s="57" t="s">
        <v>49</v>
      </c>
      <c r="AU544" s="42" t="s">
        <v>49</v>
      </c>
      <c r="AV544" s="57" t="s">
        <v>49</v>
      </c>
      <c r="AW544" s="42" t="s">
        <v>49</v>
      </c>
      <c r="AX544" s="57" t="s">
        <v>49</v>
      </c>
      <c r="AY544" s="42" t="s">
        <v>49</v>
      </c>
      <c r="AZ544" s="57" t="s">
        <v>49</v>
      </c>
      <c r="BA544" s="42" t="s">
        <v>49</v>
      </c>
      <c r="BB544" s="57" t="s">
        <v>49</v>
      </c>
      <c r="BC544" s="42" t="s">
        <v>49</v>
      </c>
      <c r="BD544" s="57" t="s">
        <v>49</v>
      </c>
      <c r="BE544" s="42" t="s">
        <v>49</v>
      </c>
      <c r="BF544" s="57" t="s">
        <v>49</v>
      </c>
      <c r="BG544" s="42" t="s">
        <v>49</v>
      </c>
      <c r="BH544" s="57" t="s">
        <v>49</v>
      </c>
    </row>
    <row r="545" spans="2:60" ht="11.25" customHeight="1" x14ac:dyDescent="0.2">
      <c r="B545" s="53">
        <v>0</v>
      </c>
      <c r="C545" s="54" t="s">
        <v>997</v>
      </c>
      <c r="D545" s="55">
        <v>0</v>
      </c>
      <c r="E545" s="42" t="s">
        <v>49</v>
      </c>
      <c r="F545" s="56" t="s">
        <v>49</v>
      </c>
      <c r="G545" s="42" t="s">
        <v>49</v>
      </c>
      <c r="H545" s="56" t="s">
        <v>49</v>
      </c>
      <c r="I545" s="42" t="s">
        <v>49</v>
      </c>
      <c r="J545" s="56" t="s">
        <v>49</v>
      </c>
      <c r="K545" s="42" t="s">
        <v>49</v>
      </c>
      <c r="L545" s="56" t="s">
        <v>49</v>
      </c>
      <c r="M545" s="42" t="s">
        <v>49</v>
      </c>
      <c r="N545" s="57" t="s">
        <v>49</v>
      </c>
      <c r="O545" s="42" t="s">
        <v>49</v>
      </c>
      <c r="P545" s="57" t="s">
        <v>49</v>
      </c>
      <c r="Q545" s="42" t="s">
        <v>49</v>
      </c>
      <c r="R545" s="57" t="s">
        <v>49</v>
      </c>
      <c r="S545" s="42" t="s">
        <v>49</v>
      </c>
      <c r="T545" s="57" t="s">
        <v>49</v>
      </c>
      <c r="U545" s="42" t="s">
        <v>49</v>
      </c>
      <c r="V545" s="57" t="s">
        <v>49</v>
      </c>
      <c r="W545" s="42" t="s">
        <v>49</v>
      </c>
      <c r="X545" s="57" t="s">
        <v>49</v>
      </c>
      <c r="Y545" s="42" t="s">
        <v>49</v>
      </c>
      <c r="Z545" s="57" t="s">
        <v>49</v>
      </c>
      <c r="AA545" s="42" t="s">
        <v>49</v>
      </c>
      <c r="AB545" s="57" t="s">
        <v>49</v>
      </c>
      <c r="AC545" s="42" t="s">
        <v>49</v>
      </c>
      <c r="AD545" s="57" t="s">
        <v>49</v>
      </c>
      <c r="AE545" s="42" t="s">
        <v>49</v>
      </c>
      <c r="AF545" s="57" t="s">
        <v>49</v>
      </c>
      <c r="AG545" s="42" t="s">
        <v>49</v>
      </c>
      <c r="AH545" s="57" t="s">
        <v>49</v>
      </c>
      <c r="AI545" s="42" t="s">
        <v>49</v>
      </c>
      <c r="AJ545" s="57" t="s">
        <v>49</v>
      </c>
      <c r="AK545" s="42" t="s">
        <v>49</v>
      </c>
      <c r="AL545" s="57" t="s">
        <v>49</v>
      </c>
      <c r="AM545" s="42" t="s">
        <v>49</v>
      </c>
      <c r="AN545" s="57" t="s">
        <v>49</v>
      </c>
      <c r="AO545" s="42" t="s">
        <v>49</v>
      </c>
      <c r="AP545" s="57" t="s">
        <v>49</v>
      </c>
      <c r="AQ545" s="42" t="s">
        <v>49</v>
      </c>
      <c r="AR545" s="57" t="s">
        <v>49</v>
      </c>
      <c r="AS545" s="42" t="s">
        <v>49</v>
      </c>
      <c r="AT545" s="57" t="s">
        <v>49</v>
      </c>
      <c r="AU545" s="42" t="s">
        <v>49</v>
      </c>
      <c r="AV545" s="57" t="s">
        <v>49</v>
      </c>
      <c r="AW545" s="42" t="s">
        <v>49</v>
      </c>
      <c r="AX545" s="57" t="s">
        <v>49</v>
      </c>
      <c r="AY545" s="42" t="s">
        <v>49</v>
      </c>
      <c r="AZ545" s="57" t="s">
        <v>49</v>
      </c>
      <c r="BA545" s="42" t="s">
        <v>49</v>
      </c>
      <c r="BB545" s="57" t="s">
        <v>49</v>
      </c>
      <c r="BC545" s="42" t="s">
        <v>49</v>
      </c>
      <c r="BD545" s="57" t="s">
        <v>49</v>
      </c>
      <c r="BE545" s="42" t="s">
        <v>49</v>
      </c>
      <c r="BF545" s="57" t="s">
        <v>49</v>
      </c>
      <c r="BG545" s="42" t="s">
        <v>49</v>
      </c>
      <c r="BH545" s="57" t="s">
        <v>49</v>
      </c>
    </row>
    <row r="546" spans="2:60" ht="11.25" customHeight="1" x14ac:dyDescent="0.2">
      <c r="B546" s="53">
        <v>0</v>
      </c>
      <c r="C546" s="54" t="s">
        <v>997</v>
      </c>
      <c r="D546" s="55">
        <v>0</v>
      </c>
      <c r="E546" s="42" t="s">
        <v>49</v>
      </c>
      <c r="F546" s="56" t="s">
        <v>49</v>
      </c>
      <c r="G546" s="42" t="s">
        <v>49</v>
      </c>
      <c r="H546" s="56" t="s">
        <v>49</v>
      </c>
      <c r="I546" s="42" t="s">
        <v>49</v>
      </c>
      <c r="J546" s="56" t="s">
        <v>49</v>
      </c>
      <c r="K546" s="42" t="s">
        <v>49</v>
      </c>
      <c r="L546" s="56" t="s">
        <v>49</v>
      </c>
      <c r="M546" s="42" t="s">
        <v>49</v>
      </c>
      <c r="N546" s="57" t="s">
        <v>49</v>
      </c>
      <c r="O546" s="42" t="s">
        <v>49</v>
      </c>
      <c r="P546" s="57" t="s">
        <v>49</v>
      </c>
      <c r="Q546" s="42" t="s">
        <v>49</v>
      </c>
      <c r="R546" s="57" t="s">
        <v>49</v>
      </c>
      <c r="S546" s="42" t="s">
        <v>49</v>
      </c>
      <c r="T546" s="57" t="s">
        <v>49</v>
      </c>
      <c r="U546" s="42" t="s">
        <v>49</v>
      </c>
      <c r="V546" s="57" t="s">
        <v>49</v>
      </c>
      <c r="W546" s="42" t="s">
        <v>49</v>
      </c>
      <c r="X546" s="57" t="s">
        <v>49</v>
      </c>
      <c r="Y546" s="42" t="s">
        <v>49</v>
      </c>
      <c r="Z546" s="57" t="s">
        <v>49</v>
      </c>
      <c r="AA546" s="42" t="s">
        <v>49</v>
      </c>
      <c r="AB546" s="57" t="s">
        <v>49</v>
      </c>
      <c r="AC546" s="42" t="s">
        <v>49</v>
      </c>
      <c r="AD546" s="57" t="s">
        <v>49</v>
      </c>
      <c r="AE546" s="42" t="s">
        <v>49</v>
      </c>
      <c r="AF546" s="57" t="s">
        <v>49</v>
      </c>
      <c r="AG546" s="42" t="s">
        <v>49</v>
      </c>
      <c r="AH546" s="57" t="s">
        <v>49</v>
      </c>
      <c r="AI546" s="42" t="s">
        <v>49</v>
      </c>
      <c r="AJ546" s="57" t="s">
        <v>49</v>
      </c>
      <c r="AK546" s="42" t="s">
        <v>49</v>
      </c>
      <c r="AL546" s="57" t="s">
        <v>49</v>
      </c>
      <c r="AM546" s="42" t="s">
        <v>49</v>
      </c>
      <c r="AN546" s="57" t="s">
        <v>49</v>
      </c>
      <c r="AO546" s="42" t="s">
        <v>49</v>
      </c>
      <c r="AP546" s="57" t="s">
        <v>49</v>
      </c>
      <c r="AQ546" s="42" t="s">
        <v>49</v>
      </c>
      <c r="AR546" s="57" t="s">
        <v>49</v>
      </c>
      <c r="AS546" s="42" t="s">
        <v>49</v>
      </c>
      <c r="AT546" s="57" t="s">
        <v>49</v>
      </c>
      <c r="AU546" s="42" t="s">
        <v>49</v>
      </c>
      <c r="AV546" s="57" t="s">
        <v>49</v>
      </c>
      <c r="AW546" s="42" t="s">
        <v>49</v>
      </c>
      <c r="AX546" s="57" t="s">
        <v>49</v>
      </c>
      <c r="AY546" s="42" t="s">
        <v>49</v>
      </c>
      <c r="AZ546" s="57" t="s">
        <v>49</v>
      </c>
      <c r="BA546" s="42" t="s">
        <v>49</v>
      </c>
      <c r="BB546" s="57" t="s">
        <v>49</v>
      </c>
      <c r="BC546" s="42" t="s">
        <v>49</v>
      </c>
      <c r="BD546" s="57" t="s">
        <v>49</v>
      </c>
      <c r="BE546" s="42" t="s">
        <v>49</v>
      </c>
      <c r="BF546" s="57" t="s">
        <v>49</v>
      </c>
      <c r="BG546" s="42" t="s">
        <v>49</v>
      </c>
      <c r="BH546" s="57" t="s">
        <v>49</v>
      </c>
    </row>
    <row r="547" spans="2:60" ht="11.25" customHeight="1" x14ac:dyDescent="0.2">
      <c r="B547" s="53">
        <v>0</v>
      </c>
      <c r="C547" s="54" t="s">
        <v>997</v>
      </c>
      <c r="D547" s="55">
        <v>0</v>
      </c>
      <c r="E547" s="42" t="s">
        <v>49</v>
      </c>
      <c r="F547" s="56" t="s">
        <v>49</v>
      </c>
      <c r="G547" s="42" t="s">
        <v>49</v>
      </c>
      <c r="H547" s="56" t="s">
        <v>49</v>
      </c>
      <c r="I547" s="42" t="s">
        <v>49</v>
      </c>
      <c r="J547" s="56" t="s">
        <v>49</v>
      </c>
      <c r="K547" s="42" t="s">
        <v>49</v>
      </c>
      <c r="L547" s="56" t="s">
        <v>49</v>
      </c>
      <c r="M547" s="42" t="s">
        <v>49</v>
      </c>
      <c r="N547" s="57" t="s">
        <v>49</v>
      </c>
      <c r="O547" s="42" t="s">
        <v>49</v>
      </c>
      <c r="P547" s="57" t="s">
        <v>49</v>
      </c>
      <c r="Q547" s="42" t="s">
        <v>49</v>
      </c>
      <c r="R547" s="57" t="s">
        <v>49</v>
      </c>
      <c r="S547" s="42" t="s">
        <v>49</v>
      </c>
      <c r="T547" s="57" t="s">
        <v>49</v>
      </c>
      <c r="U547" s="42" t="s">
        <v>49</v>
      </c>
      <c r="V547" s="57" t="s">
        <v>49</v>
      </c>
      <c r="W547" s="42" t="s">
        <v>49</v>
      </c>
      <c r="X547" s="57" t="s">
        <v>49</v>
      </c>
      <c r="Y547" s="42" t="s">
        <v>49</v>
      </c>
      <c r="Z547" s="57" t="s">
        <v>49</v>
      </c>
      <c r="AA547" s="42" t="s">
        <v>49</v>
      </c>
      <c r="AB547" s="57" t="s">
        <v>49</v>
      </c>
      <c r="AC547" s="42" t="s">
        <v>49</v>
      </c>
      <c r="AD547" s="57" t="s">
        <v>49</v>
      </c>
      <c r="AE547" s="42" t="s">
        <v>49</v>
      </c>
      <c r="AF547" s="57" t="s">
        <v>49</v>
      </c>
      <c r="AG547" s="42" t="s">
        <v>49</v>
      </c>
      <c r="AH547" s="57" t="s">
        <v>49</v>
      </c>
      <c r="AI547" s="42" t="s">
        <v>49</v>
      </c>
      <c r="AJ547" s="57" t="s">
        <v>49</v>
      </c>
      <c r="AK547" s="42" t="s">
        <v>49</v>
      </c>
      <c r="AL547" s="57" t="s">
        <v>49</v>
      </c>
      <c r="AM547" s="42" t="s">
        <v>49</v>
      </c>
      <c r="AN547" s="57" t="s">
        <v>49</v>
      </c>
      <c r="AO547" s="42" t="s">
        <v>49</v>
      </c>
      <c r="AP547" s="57" t="s">
        <v>49</v>
      </c>
      <c r="AQ547" s="42" t="s">
        <v>49</v>
      </c>
      <c r="AR547" s="57" t="s">
        <v>49</v>
      </c>
      <c r="AS547" s="42" t="s">
        <v>49</v>
      </c>
      <c r="AT547" s="57" t="s">
        <v>49</v>
      </c>
      <c r="AU547" s="42" t="s">
        <v>49</v>
      </c>
      <c r="AV547" s="57" t="s">
        <v>49</v>
      </c>
      <c r="AW547" s="42" t="s">
        <v>49</v>
      </c>
      <c r="AX547" s="57" t="s">
        <v>49</v>
      </c>
      <c r="AY547" s="42" t="s">
        <v>49</v>
      </c>
      <c r="AZ547" s="57" t="s">
        <v>49</v>
      </c>
      <c r="BA547" s="42" t="s">
        <v>49</v>
      </c>
      <c r="BB547" s="57" t="s">
        <v>49</v>
      </c>
      <c r="BC547" s="42" t="s">
        <v>49</v>
      </c>
      <c r="BD547" s="57" t="s">
        <v>49</v>
      </c>
      <c r="BE547" s="42" t="s">
        <v>49</v>
      </c>
      <c r="BF547" s="57" t="s">
        <v>49</v>
      </c>
      <c r="BG547" s="42" t="s">
        <v>49</v>
      </c>
      <c r="BH547" s="57" t="s">
        <v>49</v>
      </c>
    </row>
    <row r="548" spans="2:60" ht="11.25" customHeight="1" x14ac:dyDescent="0.2">
      <c r="B548" s="53">
        <v>0</v>
      </c>
      <c r="C548" s="54" t="s">
        <v>997</v>
      </c>
      <c r="D548" s="55">
        <v>0</v>
      </c>
      <c r="E548" s="42" t="s">
        <v>49</v>
      </c>
      <c r="F548" s="56" t="s">
        <v>49</v>
      </c>
      <c r="G548" s="42" t="s">
        <v>49</v>
      </c>
      <c r="H548" s="56" t="s">
        <v>49</v>
      </c>
      <c r="I548" s="42" t="s">
        <v>49</v>
      </c>
      <c r="J548" s="56" t="s">
        <v>49</v>
      </c>
      <c r="K548" s="42" t="s">
        <v>49</v>
      </c>
      <c r="L548" s="56" t="s">
        <v>49</v>
      </c>
      <c r="M548" s="42" t="s">
        <v>49</v>
      </c>
      <c r="N548" s="57" t="s">
        <v>49</v>
      </c>
      <c r="O548" s="42" t="s">
        <v>49</v>
      </c>
      <c r="P548" s="57" t="s">
        <v>49</v>
      </c>
      <c r="Q548" s="42" t="s">
        <v>49</v>
      </c>
      <c r="R548" s="57" t="s">
        <v>49</v>
      </c>
      <c r="S548" s="42" t="s">
        <v>49</v>
      </c>
      <c r="T548" s="57" t="s">
        <v>49</v>
      </c>
      <c r="U548" s="42" t="s">
        <v>49</v>
      </c>
      <c r="V548" s="57" t="s">
        <v>49</v>
      </c>
      <c r="W548" s="42" t="s">
        <v>49</v>
      </c>
      <c r="X548" s="57" t="s">
        <v>49</v>
      </c>
      <c r="Y548" s="42" t="s">
        <v>49</v>
      </c>
      <c r="Z548" s="57" t="s">
        <v>49</v>
      </c>
      <c r="AA548" s="42" t="s">
        <v>49</v>
      </c>
      <c r="AB548" s="57" t="s">
        <v>49</v>
      </c>
      <c r="AC548" s="42" t="s">
        <v>49</v>
      </c>
      <c r="AD548" s="57" t="s">
        <v>49</v>
      </c>
      <c r="AE548" s="42" t="s">
        <v>49</v>
      </c>
      <c r="AF548" s="57" t="s">
        <v>49</v>
      </c>
      <c r="AG548" s="42" t="s">
        <v>49</v>
      </c>
      <c r="AH548" s="57" t="s">
        <v>49</v>
      </c>
      <c r="AI548" s="42" t="s">
        <v>49</v>
      </c>
      <c r="AJ548" s="57" t="s">
        <v>49</v>
      </c>
      <c r="AK548" s="42" t="s">
        <v>49</v>
      </c>
      <c r="AL548" s="57" t="s">
        <v>49</v>
      </c>
      <c r="AM548" s="42" t="s">
        <v>49</v>
      </c>
      <c r="AN548" s="57" t="s">
        <v>49</v>
      </c>
      <c r="AO548" s="42" t="s">
        <v>49</v>
      </c>
      <c r="AP548" s="57" t="s">
        <v>49</v>
      </c>
      <c r="AQ548" s="42" t="s">
        <v>49</v>
      </c>
      <c r="AR548" s="57" t="s">
        <v>49</v>
      </c>
      <c r="AS548" s="42" t="s">
        <v>49</v>
      </c>
      <c r="AT548" s="57" t="s">
        <v>49</v>
      </c>
      <c r="AU548" s="42" t="s">
        <v>49</v>
      </c>
      <c r="AV548" s="57" t="s">
        <v>49</v>
      </c>
      <c r="AW548" s="42" t="s">
        <v>49</v>
      </c>
      <c r="AX548" s="57" t="s">
        <v>49</v>
      </c>
      <c r="AY548" s="42" t="s">
        <v>49</v>
      </c>
      <c r="AZ548" s="57" t="s">
        <v>49</v>
      </c>
      <c r="BA548" s="42" t="s">
        <v>49</v>
      </c>
      <c r="BB548" s="57" t="s">
        <v>49</v>
      </c>
      <c r="BC548" s="42" t="s">
        <v>49</v>
      </c>
      <c r="BD548" s="57" t="s">
        <v>49</v>
      </c>
      <c r="BE548" s="42" t="s">
        <v>49</v>
      </c>
      <c r="BF548" s="57" t="s">
        <v>49</v>
      </c>
      <c r="BG548" s="42" t="s">
        <v>49</v>
      </c>
      <c r="BH548" s="57" t="s">
        <v>49</v>
      </c>
    </row>
    <row r="549" spans="2:60" ht="11.25" customHeight="1" x14ac:dyDescent="0.2">
      <c r="B549" s="53">
        <v>0</v>
      </c>
      <c r="C549" s="54" t="s">
        <v>997</v>
      </c>
      <c r="D549" s="55">
        <v>0</v>
      </c>
      <c r="E549" s="42" t="s">
        <v>49</v>
      </c>
      <c r="F549" s="56" t="s">
        <v>49</v>
      </c>
      <c r="G549" s="42" t="s">
        <v>49</v>
      </c>
      <c r="H549" s="56" t="s">
        <v>49</v>
      </c>
      <c r="I549" s="42" t="s">
        <v>49</v>
      </c>
      <c r="J549" s="56" t="s">
        <v>49</v>
      </c>
      <c r="K549" s="42" t="s">
        <v>49</v>
      </c>
      <c r="L549" s="56" t="s">
        <v>49</v>
      </c>
      <c r="M549" s="42" t="s">
        <v>49</v>
      </c>
      <c r="N549" s="57" t="s">
        <v>49</v>
      </c>
      <c r="O549" s="42" t="s">
        <v>49</v>
      </c>
      <c r="P549" s="57" t="s">
        <v>49</v>
      </c>
      <c r="Q549" s="42" t="s">
        <v>49</v>
      </c>
      <c r="R549" s="57" t="s">
        <v>49</v>
      </c>
      <c r="S549" s="42" t="s">
        <v>49</v>
      </c>
      <c r="T549" s="57" t="s">
        <v>49</v>
      </c>
      <c r="U549" s="42" t="s">
        <v>49</v>
      </c>
      <c r="V549" s="57" t="s">
        <v>49</v>
      </c>
      <c r="W549" s="42" t="s">
        <v>49</v>
      </c>
      <c r="X549" s="57" t="s">
        <v>49</v>
      </c>
      <c r="Y549" s="42" t="s">
        <v>49</v>
      </c>
      <c r="Z549" s="57" t="s">
        <v>49</v>
      </c>
      <c r="AA549" s="42" t="s">
        <v>49</v>
      </c>
      <c r="AB549" s="57" t="s">
        <v>49</v>
      </c>
      <c r="AC549" s="42" t="s">
        <v>49</v>
      </c>
      <c r="AD549" s="57" t="s">
        <v>49</v>
      </c>
      <c r="AE549" s="42" t="s">
        <v>49</v>
      </c>
      <c r="AF549" s="57" t="s">
        <v>49</v>
      </c>
      <c r="AG549" s="42" t="s">
        <v>49</v>
      </c>
      <c r="AH549" s="57" t="s">
        <v>49</v>
      </c>
      <c r="AI549" s="42" t="s">
        <v>49</v>
      </c>
      <c r="AJ549" s="57" t="s">
        <v>49</v>
      </c>
      <c r="AK549" s="42" t="s">
        <v>49</v>
      </c>
      <c r="AL549" s="57" t="s">
        <v>49</v>
      </c>
      <c r="AM549" s="42" t="s">
        <v>49</v>
      </c>
      <c r="AN549" s="57" t="s">
        <v>49</v>
      </c>
      <c r="AO549" s="42" t="s">
        <v>49</v>
      </c>
      <c r="AP549" s="57" t="s">
        <v>49</v>
      </c>
      <c r="AQ549" s="42" t="s">
        <v>49</v>
      </c>
      <c r="AR549" s="57" t="s">
        <v>49</v>
      </c>
      <c r="AS549" s="42" t="s">
        <v>49</v>
      </c>
      <c r="AT549" s="57" t="s">
        <v>49</v>
      </c>
      <c r="AU549" s="42" t="s">
        <v>49</v>
      </c>
      <c r="AV549" s="57" t="s">
        <v>49</v>
      </c>
      <c r="AW549" s="42" t="s">
        <v>49</v>
      </c>
      <c r="AX549" s="57" t="s">
        <v>49</v>
      </c>
      <c r="AY549" s="42" t="s">
        <v>49</v>
      </c>
      <c r="AZ549" s="57" t="s">
        <v>49</v>
      </c>
      <c r="BA549" s="42" t="s">
        <v>49</v>
      </c>
      <c r="BB549" s="57" t="s">
        <v>49</v>
      </c>
      <c r="BC549" s="42" t="s">
        <v>49</v>
      </c>
      <c r="BD549" s="57" t="s">
        <v>49</v>
      </c>
      <c r="BE549" s="42" t="s">
        <v>49</v>
      </c>
      <c r="BF549" s="57" t="s">
        <v>49</v>
      </c>
      <c r="BG549" s="42" t="s">
        <v>49</v>
      </c>
      <c r="BH549" s="57" t="s">
        <v>49</v>
      </c>
    </row>
    <row r="550" spans="2:60" ht="11.25" customHeight="1" x14ac:dyDescent="0.2">
      <c r="B550" s="53">
        <v>0</v>
      </c>
      <c r="C550" s="54" t="s">
        <v>997</v>
      </c>
      <c r="D550" s="55">
        <v>0</v>
      </c>
      <c r="E550" s="42" t="s">
        <v>49</v>
      </c>
      <c r="F550" s="56" t="s">
        <v>49</v>
      </c>
      <c r="G550" s="42" t="s">
        <v>49</v>
      </c>
      <c r="H550" s="56" t="s">
        <v>49</v>
      </c>
      <c r="I550" s="42" t="s">
        <v>49</v>
      </c>
      <c r="J550" s="56" t="s">
        <v>49</v>
      </c>
      <c r="K550" s="42" t="s">
        <v>49</v>
      </c>
      <c r="L550" s="56" t="s">
        <v>49</v>
      </c>
      <c r="M550" s="42" t="s">
        <v>49</v>
      </c>
      <c r="N550" s="57" t="s">
        <v>49</v>
      </c>
      <c r="O550" s="42" t="s">
        <v>49</v>
      </c>
      <c r="P550" s="57" t="s">
        <v>49</v>
      </c>
      <c r="Q550" s="42" t="s">
        <v>49</v>
      </c>
      <c r="R550" s="57" t="s">
        <v>49</v>
      </c>
      <c r="S550" s="42" t="s">
        <v>49</v>
      </c>
      <c r="T550" s="57" t="s">
        <v>49</v>
      </c>
      <c r="U550" s="42" t="s">
        <v>49</v>
      </c>
      <c r="V550" s="57" t="s">
        <v>49</v>
      </c>
      <c r="W550" s="42" t="s">
        <v>49</v>
      </c>
      <c r="X550" s="57" t="s">
        <v>49</v>
      </c>
      <c r="Y550" s="42" t="s">
        <v>49</v>
      </c>
      <c r="Z550" s="57" t="s">
        <v>49</v>
      </c>
      <c r="AA550" s="42" t="s">
        <v>49</v>
      </c>
      <c r="AB550" s="57" t="s">
        <v>49</v>
      </c>
      <c r="AC550" s="42" t="s">
        <v>49</v>
      </c>
      <c r="AD550" s="57" t="s">
        <v>49</v>
      </c>
      <c r="AE550" s="42" t="s">
        <v>49</v>
      </c>
      <c r="AF550" s="57" t="s">
        <v>49</v>
      </c>
      <c r="AG550" s="42" t="s">
        <v>49</v>
      </c>
      <c r="AH550" s="57" t="s">
        <v>49</v>
      </c>
      <c r="AI550" s="42" t="s">
        <v>49</v>
      </c>
      <c r="AJ550" s="57" t="s">
        <v>49</v>
      </c>
      <c r="AK550" s="42" t="s">
        <v>49</v>
      </c>
      <c r="AL550" s="57" t="s">
        <v>49</v>
      </c>
      <c r="AM550" s="42" t="s">
        <v>49</v>
      </c>
      <c r="AN550" s="57" t="s">
        <v>49</v>
      </c>
      <c r="AO550" s="42" t="s">
        <v>49</v>
      </c>
      <c r="AP550" s="57" t="s">
        <v>49</v>
      </c>
      <c r="AQ550" s="42" t="s">
        <v>49</v>
      </c>
      <c r="AR550" s="57" t="s">
        <v>49</v>
      </c>
      <c r="AS550" s="42" t="s">
        <v>49</v>
      </c>
      <c r="AT550" s="57" t="s">
        <v>49</v>
      </c>
      <c r="AU550" s="42" t="s">
        <v>49</v>
      </c>
      <c r="AV550" s="57" t="s">
        <v>49</v>
      </c>
      <c r="AW550" s="42" t="s">
        <v>49</v>
      </c>
      <c r="AX550" s="57" t="s">
        <v>49</v>
      </c>
      <c r="AY550" s="42" t="s">
        <v>49</v>
      </c>
      <c r="AZ550" s="57" t="s">
        <v>49</v>
      </c>
      <c r="BA550" s="42" t="s">
        <v>49</v>
      </c>
      <c r="BB550" s="57" t="s">
        <v>49</v>
      </c>
      <c r="BC550" s="42" t="s">
        <v>49</v>
      </c>
      <c r="BD550" s="57" t="s">
        <v>49</v>
      </c>
      <c r="BE550" s="42" t="s">
        <v>49</v>
      </c>
      <c r="BF550" s="57" t="s">
        <v>49</v>
      </c>
      <c r="BG550" s="42" t="s">
        <v>49</v>
      </c>
      <c r="BH550" s="57" t="s">
        <v>49</v>
      </c>
    </row>
    <row r="551" spans="2:60" ht="11.25" customHeight="1" x14ac:dyDescent="0.2">
      <c r="B551" s="53">
        <v>0</v>
      </c>
      <c r="C551" s="54" t="s">
        <v>997</v>
      </c>
      <c r="D551" s="55">
        <v>0</v>
      </c>
      <c r="E551" s="42" t="s">
        <v>49</v>
      </c>
      <c r="F551" s="56" t="s">
        <v>49</v>
      </c>
      <c r="G551" s="42" t="s">
        <v>49</v>
      </c>
      <c r="H551" s="56" t="s">
        <v>49</v>
      </c>
      <c r="I551" s="42" t="s">
        <v>49</v>
      </c>
      <c r="J551" s="56" t="s">
        <v>49</v>
      </c>
      <c r="K551" s="42" t="s">
        <v>49</v>
      </c>
      <c r="L551" s="56" t="s">
        <v>49</v>
      </c>
      <c r="M551" s="42" t="s">
        <v>49</v>
      </c>
      <c r="N551" s="57" t="s">
        <v>49</v>
      </c>
      <c r="O551" s="42" t="s">
        <v>49</v>
      </c>
      <c r="P551" s="57" t="s">
        <v>49</v>
      </c>
      <c r="Q551" s="42" t="s">
        <v>49</v>
      </c>
      <c r="R551" s="57" t="s">
        <v>49</v>
      </c>
      <c r="S551" s="42" t="s">
        <v>49</v>
      </c>
      <c r="T551" s="57" t="s">
        <v>49</v>
      </c>
      <c r="U551" s="42" t="s">
        <v>49</v>
      </c>
      <c r="V551" s="57" t="s">
        <v>49</v>
      </c>
      <c r="W551" s="42" t="s">
        <v>49</v>
      </c>
      <c r="X551" s="57" t="s">
        <v>49</v>
      </c>
      <c r="Y551" s="42" t="s">
        <v>49</v>
      </c>
      <c r="Z551" s="57" t="s">
        <v>49</v>
      </c>
      <c r="AA551" s="42" t="s">
        <v>49</v>
      </c>
      <c r="AB551" s="57" t="s">
        <v>49</v>
      </c>
      <c r="AC551" s="42" t="s">
        <v>49</v>
      </c>
      <c r="AD551" s="57" t="s">
        <v>49</v>
      </c>
      <c r="AE551" s="42" t="s">
        <v>49</v>
      </c>
      <c r="AF551" s="57" t="s">
        <v>49</v>
      </c>
      <c r="AG551" s="42" t="s">
        <v>49</v>
      </c>
      <c r="AH551" s="57" t="s">
        <v>49</v>
      </c>
      <c r="AI551" s="42" t="s">
        <v>49</v>
      </c>
      <c r="AJ551" s="57" t="s">
        <v>49</v>
      </c>
      <c r="AK551" s="42" t="s">
        <v>49</v>
      </c>
      <c r="AL551" s="57" t="s">
        <v>49</v>
      </c>
      <c r="AM551" s="42" t="s">
        <v>49</v>
      </c>
      <c r="AN551" s="57" t="s">
        <v>49</v>
      </c>
      <c r="AO551" s="42" t="s">
        <v>49</v>
      </c>
      <c r="AP551" s="57" t="s">
        <v>49</v>
      </c>
      <c r="AQ551" s="42" t="s">
        <v>49</v>
      </c>
      <c r="AR551" s="57" t="s">
        <v>49</v>
      </c>
      <c r="AS551" s="42" t="s">
        <v>49</v>
      </c>
      <c r="AT551" s="57" t="s">
        <v>49</v>
      </c>
      <c r="AU551" s="42" t="s">
        <v>49</v>
      </c>
      <c r="AV551" s="57" t="s">
        <v>49</v>
      </c>
      <c r="AW551" s="42" t="s">
        <v>49</v>
      </c>
      <c r="AX551" s="57" t="s">
        <v>49</v>
      </c>
      <c r="AY551" s="42" t="s">
        <v>49</v>
      </c>
      <c r="AZ551" s="57" t="s">
        <v>49</v>
      </c>
      <c r="BA551" s="42" t="s">
        <v>49</v>
      </c>
      <c r="BB551" s="57" t="s">
        <v>49</v>
      </c>
      <c r="BC551" s="42" t="s">
        <v>49</v>
      </c>
      <c r="BD551" s="57" t="s">
        <v>49</v>
      </c>
      <c r="BE551" s="42" t="s">
        <v>49</v>
      </c>
      <c r="BF551" s="57" t="s">
        <v>49</v>
      </c>
      <c r="BG551" s="42" t="s">
        <v>49</v>
      </c>
      <c r="BH551" s="57" t="s">
        <v>49</v>
      </c>
    </row>
    <row r="552" spans="2:60" ht="11.25" customHeight="1" x14ac:dyDescent="0.2">
      <c r="B552" s="53">
        <v>0</v>
      </c>
      <c r="C552" s="54" t="s">
        <v>997</v>
      </c>
      <c r="D552" s="55">
        <v>0</v>
      </c>
      <c r="E552" s="42" t="s">
        <v>49</v>
      </c>
      <c r="F552" s="56" t="s">
        <v>49</v>
      </c>
      <c r="G552" s="42" t="s">
        <v>49</v>
      </c>
      <c r="H552" s="56" t="s">
        <v>49</v>
      </c>
      <c r="I552" s="42" t="s">
        <v>49</v>
      </c>
      <c r="J552" s="56" t="s">
        <v>49</v>
      </c>
      <c r="K552" s="42" t="s">
        <v>49</v>
      </c>
      <c r="L552" s="56" t="s">
        <v>49</v>
      </c>
      <c r="M552" s="42" t="s">
        <v>49</v>
      </c>
      <c r="N552" s="57" t="s">
        <v>49</v>
      </c>
      <c r="O552" s="42" t="s">
        <v>49</v>
      </c>
      <c r="P552" s="57" t="s">
        <v>49</v>
      </c>
      <c r="Q552" s="42" t="s">
        <v>49</v>
      </c>
      <c r="R552" s="57" t="s">
        <v>49</v>
      </c>
      <c r="S552" s="42" t="s">
        <v>49</v>
      </c>
      <c r="T552" s="57" t="s">
        <v>49</v>
      </c>
      <c r="U552" s="42" t="s">
        <v>49</v>
      </c>
      <c r="V552" s="57" t="s">
        <v>49</v>
      </c>
      <c r="W552" s="42" t="s">
        <v>49</v>
      </c>
      <c r="X552" s="57" t="s">
        <v>49</v>
      </c>
      <c r="Y552" s="42" t="s">
        <v>49</v>
      </c>
      <c r="Z552" s="57" t="s">
        <v>49</v>
      </c>
      <c r="AA552" s="42" t="s">
        <v>49</v>
      </c>
      <c r="AB552" s="57" t="s">
        <v>49</v>
      </c>
      <c r="AC552" s="42" t="s">
        <v>49</v>
      </c>
      <c r="AD552" s="57" t="s">
        <v>49</v>
      </c>
      <c r="AE552" s="42" t="s">
        <v>49</v>
      </c>
      <c r="AF552" s="57" t="s">
        <v>49</v>
      </c>
      <c r="AG552" s="42" t="s">
        <v>49</v>
      </c>
      <c r="AH552" s="57" t="s">
        <v>49</v>
      </c>
      <c r="AI552" s="42" t="s">
        <v>49</v>
      </c>
      <c r="AJ552" s="57" t="s">
        <v>49</v>
      </c>
      <c r="AK552" s="42" t="s">
        <v>49</v>
      </c>
      <c r="AL552" s="57" t="s">
        <v>49</v>
      </c>
      <c r="AM552" s="42" t="s">
        <v>49</v>
      </c>
      <c r="AN552" s="57" t="s">
        <v>49</v>
      </c>
      <c r="AO552" s="42" t="s">
        <v>49</v>
      </c>
      <c r="AP552" s="57" t="s">
        <v>49</v>
      </c>
      <c r="AQ552" s="42" t="s">
        <v>49</v>
      </c>
      <c r="AR552" s="57" t="s">
        <v>49</v>
      </c>
      <c r="AS552" s="42" t="s">
        <v>49</v>
      </c>
      <c r="AT552" s="57" t="s">
        <v>49</v>
      </c>
      <c r="AU552" s="42" t="s">
        <v>49</v>
      </c>
      <c r="AV552" s="57" t="s">
        <v>49</v>
      </c>
      <c r="AW552" s="42" t="s">
        <v>49</v>
      </c>
      <c r="AX552" s="57" t="s">
        <v>49</v>
      </c>
      <c r="AY552" s="42" t="s">
        <v>49</v>
      </c>
      <c r="AZ552" s="57" t="s">
        <v>49</v>
      </c>
      <c r="BA552" s="42" t="s">
        <v>49</v>
      </c>
      <c r="BB552" s="57" t="s">
        <v>49</v>
      </c>
      <c r="BC552" s="42" t="s">
        <v>49</v>
      </c>
      <c r="BD552" s="57" t="s">
        <v>49</v>
      </c>
      <c r="BE552" s="42" t="s">
        <v>49</v>
      </c>
      <c r="BF552" s="57" t="s">
        <v>49</v>
      </c>
      <c r="BG552" s="42" t="s">
        <v>49</v>
      </c>
      <c r="BH552" s="57" t="s">
        <v>49</v>
      </c>
    </row>
    <row r="553" spans="2:60" ht="11.25" customHeight="1" x14ac:dyDescent="0.2">
      <c r="B553" s="53">
        <v>0</v>
      </c>
      <c r="C553" s="54" t="s">
        <v>997</v>
      </c>
      <c r="D553" s="55">
        <v>0</v>
      </c>
      <c r="E553" s="42" t="s">
        <v>49</v>
      </c>
      <c r="F553" s="56" t="s">
        <v>49</v>
      </c>
      <c r="G553" s="42" t="s">
        <v>49</v>
      </c>
      <c r="H553" s="56" t="s">
        <v>49</v>
      </c>
      <c r="I553" s="42" t="s">
        <v>49</v>
      </c>
      <c r="J553" s="56" t="s">
        <v>49</v>
      </c>
      <c r="K553" s="42" t="s">
        <v>49</v>
      </c>
      <c r="L553" s="56" t="s">
        <v>49</v>
      </c>
      <c r="M553" s="42" t="s">
        <v>49</v>
      </c>
      <c r="N553" s="57" t="s">
        <v>49</v>
      </c>
      <c r="O553" s="42" t="s">
        <v>49</v>
      </c>
      <c r="P553" s="57" t="s">
        <v>49</v>
      </c>
      <c r="Q553" s="42" t="s">
        <v>49</v>
      </c>
      <c r="R553" s="57" t="s">
        <v>49</v>
      </c>
      <c r="S553" s="42" t="s">
        <v>49</v>
      </c>
      <c r="T553" s="57" t="s">
        <v>49</v>
      </c>
      <c r="U553" s="42" t="s">
        <v>49</v>
      </c>
      <c r="V553" s="57" t="s">
        <v>49</v>
      </c>
      <c r="W553" s="42" t="s">
        <v>49</v>
      </c>
      <c r="X553" s="57" t="s">
        <v>49</v>
      </c>
      <c r="Y553" s="42" t="s">
        <v>49</v>
      </c>
      <c r="Z553" s="57" t="s">
        <v>49</v>
      </c>
      <c r="AA553" s="42" t="s">
        <v>49</v>
      </c>
      <c r="AB553" s="57" t="s">
        <v>49</v>
      </c>
      <c r="AC553" s="42" t="s">
        <v>49</v>
      </c>
      <c r="AD553" s="57" t="s">
        <v>49</v>
      </c>
      <c r="AE553" s="42" t="s">
        <v>49</v>
      </c>
      <c r="AF553" s="57" t="s">
        <v>49</v>
      </c>
      <c r="AG553" s="42" t="s">
        <v>49</v>
      </c>
      <c r="AH553" s="57" t="s">
        <v>49</v>
      </c>
      <c r="AI553" s="42" t="s">
        <v>49</v>
      </c>
      <c r="AJ553" s="57" t="s">
        <v>49</v>
      </c>
      <c r="AK553" s="42" t="s">
        <v>49</v>
      </c>
      <c r="AL553" s="57" t="s">
        <v>49</v>
      </c>
      <c r="AM553" s="42" t="s">
        <v>49</v>
      </c>
      <c r="AN553" s="57" t="s">
        <v>49</v>
      </c>
      <c r="AO553" s="42" t="s">
        <v>49</v>
      </c>
      <c r="AP553" s="57" t="s">
        <v>49</v>
      </c>
      <c r="AQ553" s="42" t="s">
        <v>49</v>
      </c>
      <c r="AR553" s="57" t="s">
        <v>49</v>
      </c>
      <c r="AS553" s="42" t="s">
        <v>49</v>
      </c>
      <c r="AT553" s="57" t="s">
        <v>49</v>
      </c>
      <c r="AU553" s="42" t="s">
        <v>49</v>
      </c>
      <c r="AV553" s="57" t="s">
        <v>49</v>
      </c>
      <c r="AW553" s="42" t="s">
        <v>49</v>
      </c>
      <c r="AX553" s="57" t="s">
        <v>49</v>
      </c>
      <c r="AY553" s="42" t="s">
        <v>49</v>
      </c>
      <c r="AZ553" s="57" t="s">
        <v>49</v>
      </c>
      <c r="BA553" s="42" t="s">
        <v>49</v>
      </c>
      <c r="BB553" s="57" t="s">
        <v>49</v>
      </c>
      <c r="BC553" s="42" t="s">
        <v>49</v>
      </c>
      <c r="BD553" s="57" t="s">
        <v>49</v>
      </c>
      <c r="BE553" s="42" t="s">
        <v>49</v>
      </c>
      <c r="BF553" s="57" t="s">
        <v>49</v>
      </c>
      <c r="BG553" s="42" t="s">
        <v>49</v>
      </c>
      <c r="BH553" s="57" t="s">
        <v>49</v>
      </c>
    </row>
    <row r="554" spans="2:60" ht="11.25" customHeight="1" x14ac:dyDescent="0.2">
      <c r="B554" s="53">
        <v>0</v>
      </c>
      <c r="C554" s="54" t="s">
        <v>997</v>
      </c>
      <c r="D554" s="55">
        <v>0</v>
      </c>
      <c r="E554" s="42" t="s">
        <v>49</v>
      </c>
      <c r="F554" s="56" t="s">
        <v>49</v>
      </c>
      <c r="G554" s="42" t="s">
        <v>49</v>
      </c>
      <c r="H554" s="56" t="s">
        <v>49</v>
      </c>
      <c r="I554" s="42" t="s">
        <v>49</v>
      </c>
      <c r="J554" s="56" t="s">
        <v>49</v>
      </c>
      <c r="K554" s="42" t="s">
        <v>49</v>
      </c>
      <c r="L554" s="56" t="s">
        <v>49</v>
      </c>
      <c r="M554" s="42" t="s">
        <v>49</v>
      </c>
      <c r="N554" s="57" t="s">
        <v>49</v>
      </c>
      <c r="O554" s="42" t="s">
        <v>49</v>
      </c>
      <c r="P554" s="57" t="s">
        <v>49</v>
      </c>
      <c r="Q554" s="42" t="s">
        <v>49</v>
      </c>
      <c r="R554" s="57" t="s">
        <v>49</v>
      </c>
      <c r="S554" s="42" t="s">
        <v>49</v>
      </c>
      <c r="T554" s="57" t="s">
        <v>49</v>
      </c>
      <c r="U554" s="42" t="s">
        <v>49</v>
      </c>
      <c r="V554" s="57" t="s">
        <v>49</v>
      </c>
      <c r="W554" s="42" t="s">
        <v>49</v>
      </c>
      <c r="X554" s="57" t="s">
        <v>49</v>
      </c>
      <c r="Y554" s="42" t="s">
        <v>49</v>
      </c>
      <c r="Z554" s="57" t="s">
        <v>49</v>
      </c>
      <c r="AA554" s="42" t="s">
        <v>49</v>
      </c>
      <c r="AB554" s="57" t="s">
        <v>49</v>
      </c>
      <c r="AC554" s="42" t="s">
        <v>49</v>
      </c>
      <c r="AD554" s="57" t="s">
        <v>49</v>
      </c>
      <c r="AE554" s="42" t="s">
        <v>49</v>
      </c>
      <c r="AF554" s="57" t="s">
        <v>49</v>
      </c>
      <c r="AG554" s="42" t="s">
        <v>49</v>
      </c>
      <c r="AH554" s="57" t="s">
        <v>49</v>
      </c>
      <c r="AI554" s="42" t="s">
        <v>49</v>
      </c>
      <c r="AJ554" s="57" t="s">
        <v>49</v>
      </c>
      <c r="AK554" s="42" t="s">
        <v>49</v>
      </c>
      <c r="AL554" s="57" t="s">
        <v>49</v>
      </c>
      <c r="AM554" s="42" t="s">
        <v>49</v>
      </c>
      <c r="AN554" s="57" t="s">
        <v>49</v>
      </c>
      <c r="AO554" s="42" t="s">
        <v>49</v>
      </c>
      <c r="AP554" s="57" t="s">
        <v>49</v>
      </c>
      <c r="AQ554" s="42" t="s">
        <v>49</v>
      </c>
      <c r="AR554" s="57" t="s">
        <v>49</v>
      </c>
      <c r="AS554" s="42" t="s">
        <v>49</v>
      </c>
      <c r="AT554" s="57" t="s">
        <v>49</v>
      </c>
      <c r="AU554" s="42" t="s">
        <v>49</v>
      </c>
      <c r="AV554" s="57" t="s">
        <v>49</v>
      </c>
      <c r="AW554" s="42" t="s">
        <v>49</v>
      </c>
      <c r="AX554" s="57" t="s">
        <v>49</v>
      </c>
      <c r="AY554" s="42" t="s">
        <v>49</v>
      </c>
      <c r="AZ554" s="57" t="s">
        <v>49</v>
      </c>
      <c r="BA554" s="42" t="s">
        <v>49</v>
      </c>
      <c r="BB554" s="57" t="s">
        <v>49</v>
      </c>
      <c r="BC554" s="42" t="s">
        <v>49</v>
      </c>
      <c r="BD554" s="57" t="s">
        <v>49</v>
      </c>
      <c r="BE554" s="42" t="s">
        <v>49</v>
      </c>
      <c r="BF554" s="57" t="s">
        <v>49</v>
      </c>
      <c r="BG554" s="42" t="s">
        <v>49</v>
      </c>
      <c r="BH554" s="57" t="s">
        <v>49</v>
      </c>
    </row>
    <row r="555" spans="2:60" ht="11.25" customHeight="1" x14ac:dyDescent="0.2">
      <c r="B555" s="53">
        <v>0</v>
      </c>
      <c r="C555" s="54" t="s">
        <v>997</v>
      </c>
      <c r="D555" s="55">
        <v>0</v>
      </c>
      <c r="E555" s="42" t="s">
        <v>49</v>
      </c>
      <c r="F555" s="56" t="s">
        <v>49</v>
      </c>
      <c r="G555" s="42" t="s">
        <v>49</v>
      </c>
      <c r="H555" s="56" t="s">
        <v>49</v>
      </c>
      <c r="I555" s="42" t="s">
        <v>49</v>
      </c>
      <c r="J555" s="56" t="s">
        <v>49</v>
      </c>
      <c r="K555" s="42" t="s">
        <v>49</v>
      </c>
      <c r="L555" s="56" t="s">
        <v>49</v>
      </c>
      <c r="M555" s="42" t="s">
        <v>49</v>
      </c>
      <c r="N555" s="57" t="s">
        <v>49</v>
      </c>
      <c r="O555" s="42" t="s">
        <v>49</v>
      </c>
      <c r="P555" s="57" t="s">
        <v>49</v>
      </c>
      <c r="Q555" s="42" t="s">
        <v>49</v>
      </c>
      <c r="R555" s="57" t="s">
        <v>49</v>
      </c>
      <c r="S555" s="42" t="s">
        <v>49</v>
      </c>
      <c r="T555" s="57" t="s">
        <v>49</v>
      </c>
      <c r="U555" s="42" t="s">
        <v>49</v>
      </c>
      <c r="V555" s="57" t="s">
        <v>49</v>
      </c>
      <c r="W555" s="42" t="s">
        <v>49</v>
      </c>
      <c r="X555" s="57" t="s">
        <v>49</v>
      </c>
      <c r="Y555" s="42" t="s">
        <v>49</v>
      </c>
      <c r="Z555" s="57" t="s">
        <v>49</v>
      </c>
      <c r="AA555" s="42" t="s">
        <v>49</v>
      </c>
      <c r="AB555" s="57" t="s">
        <v>49</v>
      </c>
      <c r="AC555" s="42" t="s">
        <v>49</v>
      </c>
      <c r="AD555" s="57" t="s">
        <v>49</v>
      </c>
      <c r="AE555" s="42" t="s">
        <v>49</v>
      </c>
      <c r="AF555" s="57" t="s">
        <v>49</v>
      </c>
      <c r="AG555" s="42" t="s">
        <v>49</v>
      </c>
      <c r="AH555" s="57" t="s">
        <v>49</v>
      </c>
      <c r="AI555" s="42" t="s">
        <v>49</v>
      </c>
      <c r="AJ555" s="57" t="s">
        <v>49</v>
      </c>
      <c r="AK555" s="42" t="s">
        <v>49</v>
      </c>
      <c r="AL555" s="57" t="s">
        <v>49</v>
      </c>
      <c r="AM555" s="42" t="s">
        <v>49</v>
      </c>
      <c r="AN555" s="57" t="s">
        <v>49</v>
      </c>
      <c r="AO555" s="42" t="s">
        <v>49</v>
      </c>
      <c r="AP555" s="57" t="s">
        <v>49</v>
      </c>
      <c r="AQ555" s="42" t="s">
        <v>49</v>
      </c>
      <c r="AR555" s="57" t="s">
        <v>49</v>
      </c>
      <c r="AS555" s="42" t="s">
        <v>49</v>
      </c>
      <c r="AT555" s="57" t="s">
        <v>49</v>
      </c>
      <c r="AU555" s="42" t="s">
        <v>49</v>
      </c>
      <c r="AV555" s="57" t="s">
        <v>49</v>
      </c>
      <c r="AW555" s="42" t="s">
        <v>49</v>
      </c>
      <c r="AX555" s="57" t="s">
        <v>49</v>
      </c>
      <c r="AY555" s="42" t="s">
        <v>49</v>
      </c>
      <c r="AZ555" s="57" t="s">
        <v>49</v>
      </c>
      <c r="BA555" s="42" t="s">
        <v>49</v>
      </c>
      <c r="BB555" s="57" t="s">
        <v>49</v>
      </c>
      <c r="BC555" s="42" t="s">
        <v>49</v>
      </c>
      <c r="BD555" s="57" t="s">
        <v>49</v>
      </c>
      <c r="BE555" s="42" t="s">
        <v>49</v>
      </c>
      <c r="BF555" s="57" t="s">
        <v>49</v>
      </c>
      <c r="BG555" s="42" t="s">
        <v>49</v>
      </c>
      <c r="BH555" s="57" t="s">
        <v>49</v>
      </c>
    </row>
    <row r="556" spans="2:60" ht="11.25" customHeight="1" x14ac:dyDescent="0.2">
      <c r="B556" s="53">
        <v>0</v>
      </c>
      <c r="C556" s="54" t="s">
        <v>997</v>
      </c>
      <c r="D556" s="55">
        <v>0</v>
      </c>
      <c r="E556" s="42" t="s">
        <v>49</v>
      </c>
      <c r="F556" s="56" t="s">
        <v>49</v>
      </c>
      <c r="G556" s="42" t="s">
        <v>49</v>
      </c>
      <c r="H556" s="56" t="s">
        <v>49</v>
      </c>
      <c r="I556" s="42" t="s">
        <v>49</v>
      </c>
      <c r="J556" s="56" t="s">
        <v>49</v>
      </c>
      <c r="K556" s="42" t="s">
        <v>49</v>
      </c>
      <c r="L556" s="56" t="s">
        <v>49</v>
      </c>
      <c r="M556" s="42" t="s">
        <v>49</v>
      </c>
      <c r="N556" s="57" t="s">
        <v>49</v>
      </c>
      <c r="O556" s="42" t="s">
        <v>49</v>
      </c>
      <c r="P556" s="57" t="s">
        <v>49</v>
      </c>
      <c r="Q556" s="42" t="s">
        <v>49</v>
      </c>
      <c r="R556" s="57" t="s">
        <v>49</v>
      </c>
      <c r="S556" s="42" t="s">
        <v>49</v>
      </c>
      <c r="T556" s="57" t="s">
        <v>49</v>
      </c>
      <c r="U556" s="42" t="s">
        <v>49</v>
      </c>
      <c r="V556" s="57" t="s">
        <v>49</v>
      </c>
      <c r="W556" s="42" t="s">
        <v>49</v>
      </c>
      <c r="X556" s="57" t="s">
        <v>49</v>
      </c>
      <c r="Y556" s="42" t="s">
        <v>49</v>
      </c>
      <c r="Z556" s="57" t="s">
        <v>49</v>
      </c>
      <c r="AA556" s="42" t="s">
        <v>49</v>
      </c>
      <c r="AB556" s="57" t="s">
        <v>49</v>
      </c>
      <c r="AC556" s="42" t="s">
        <v>49</v>
      </c>
      <c r="AD556" s="57" t="s">
        <v>49</v>
      </c>
      <c r="AE556" s="42" t="s">
        <v>49</v>
      </c>
      <c r="AF556" s="57" t="s">
        <v>49</v>
      </c>
      <c r="AG556" s="42" t="s">
        <v>49</v>
      </c>
      <c r="AH556" s="57" t="s">
        <v>49</v>
      </c>
      <c r="AI556" s="42" t="s">
        <v>49</v>
      </c>
      <c r="AJ556" s="57" t="s">
        <v>49</v>
      </c>
      <c r="AK556" s="42" t="s">
        <v>49</v>
      </c>
      <c r="AL556" s="57" t="s">
        <v>49</v>
      </c>
      <c r="AM556" s="42" t="s">
        <v>49</v>
      </c>
      <c r="AN556" s="57" t="s">
        <v>49</v>
      </c>
      <c r="AO556" s="42" t="s">
        <v>49</v>
      </c>
      <c r="AP556" s="57" t="s">
        <v>49</v>
      </c>
      <c r="AQ556" s="42" t="s">
        <v>49</v>
      </c>
      <c r="AR556" s="57" t="s">
        <v>49</v>
      </c>
      <c r="AS556" s="42" t="s">
        <v>49</v>
      </c>
      <c r="AT556" s="57" t="s">
        <v>49</v>
      </c>
      <c r="AU556" s="42" t="s">
        <v>49</v>
      </c>
      <c r="AV556" s="57" t="s">
        <v>49</v>
      </c>
      <c r="AW556" s="42" t="s">
        <v>49</v>
      </c>
      <c r="AX556" s="57" t="s">
        <v>49</v>
      </c>
      <c r="AY556" s="42" t="s">
        <v>49</v>
      </c>
      <c r="AZ556" s="57" t="s">
        <v>49</v>
      </c>
      <c r="BA556" s="42" t="s">
        <v>49</v>
      </c>
      <c r="BB556" s="57" t="s">
        <v>49</v>
      </c>
      <c r="BC556" s="42" t="s">
        <v>49</v>
      </c>
      <c r="BD556" s="57" t="s">
        <v>49</v>
      </c>
      <c r="BE556" s="42" t="s">
        <v>49</v>
      </c>
      <c r="BF556" s="57" t="s">
        <v>49</v>
      </c>
      <c r="BG556" s="42" t="s">
        <v>49</v>
      </c>
      <c r="BH556" s="57" t="s">
        <v>49</v>
      </c>
    </row>
    <row r="557" spans="2:60" ht="11.25" customHeight="1" x14ac:dyDescent="0.2">
      <c r="B557" s="53">
        <v>0</v>
      </c>
      <c r="C557" s="54" t="s">
        <v>997</v>
      </c>
      <c r="D557" s="55">
        <v>0</v>
      </c>
      <c r="E557" s="42" t="s">
        <v>49</v>
      </c>
      <c r="F557" s="56" t="s">
        <v>49</v>
      </c>
      <c r="G557" s="42" t="s">
        <v>49</v>
      </c>
      <c r="H557" s="56" t="s">
        <v>49</v>
      </c>
      <c r="I557" s="42" t="s">
        <v>49</v>
      </c>
      <c r="J557" s="56" t="s">
        <v>49</v>
      </c>
      <c r="K557" s="42" t="s">
        <v>49</v>
      </c>
      <c r="L557" s="56" t="s">
        <v>49</v>
      </c>
      <c r="M557" s="42" t="s">
        <v>49</v>
      </c>
      <c r="N557" s="57" t="s">
        <v>49</v>
      </c>
      <c r="O557" s="42" t="s">
        <v>49</v>
      </c>
      <c r="P557" s="57" t="s">
        <v>49</v>
      </c>
      <c r="Q557" s="42" t="s">
        <v>49</v>
      </c>
      <c r="R557" s="57" t="s">
        <v>49</v>
      </c>
      <c r="S557" s="42" t="s">
        <v>49</v>
      </c>
      <c r="T557" s="57" t="s">
        <v>49</v>
      </c>
      <c r="U557" s="42" t="s">
        <v>49</v>
      </c>
      <c r="V557" s="57" t="s">
        <v>49</v>
      </c>
      <c r="W557" s="42" t="s">
        <v>49</v>
      </c>
      <c r="X557" s="57" t="s">
        <v>49</v>
      </c>
      <c r="Y557" s="42" t="s">
        <v>49</v>
      </c>
      <c r="Z557" s="57" t="s">
        <v>49</v>
      </c>
      <c r="AA557" s="42" t="s">
        <v>49</v>
      </c>
      <c r="AB557" s="57" t="s">
        <v>49</v>
      </c>
      <c r="AC557" s="42" t="s">
        <v>49</v>
      </c>
      <c r="AD557" s="57" t="s">
        <v>49</v>
      </c>
      <c r="AE557" s="42" t="s">
        <v>49</v>
      </c>
      <c r="AF557" s="57" t="s">
        <v>49</v>
      </c>
      <c r="AG557" s="42" t="s">
        <v>49</v>
      </c>
      <c r="AH557" s="57" t="s">
        <v>49</v>
      </c>
      <c r="AI557" s="42" t="s">
        <v>49</v>
      </c>
      <c r="AJ557" s="57" t="s">
        <v>49</v>
      </c>
      <c r="AK557" s="42" t="s">
        <v>49</v>
      </c>
      <c r="AL557" s="57" t="s">
        <v>49</v>
      </c>
      <c r="AM557" s="42" t="s">
        <v>49</v>
      </c>
      <c r="AN557" s="57" t="s">
        <v>49</v>
      </c>
      <c r="AO557" s="42" t="s">
        <v>49</v>
      </c>
      <c r="AP557" s="57" t="s">
        <v>49</v>
      </c>
      <c r="AQ557" s="42" t="s">
        <v>49</v>
      </c>
      <c r="AR557" s="57" t="s">
        <v>49</v>
      </c>
      <c r="AS557" s="42" t="s">
        <v>49</v>
      </c>
      <c r="AT557" s="57" t="s">
        <v>49</v>
      </c>
      <c r="AU557" s="42" t="s">
        <v>49</v>
      </c>
      <c r="AV557" s="57" t="s">
        <v>49</v>
      </c>
      <c r="AW557" s="42" t="s">
        <v>49</v>
      </c>
      <c r="AX557" s="57" t="s">
        <v>49</v>
      </c>
      <c r="AY557" s="42" t="s">
        <v>49</v>
      </c>
      <c r="AZ557" s="57" t="s">
        <v>49</v>
      </c>
      <c r="BA557" s="42" t="s">
        <v>49</v>
      </c>
      <c r="BB557" s="57" t="s">
        <v>49</v>
      </c>
      <c r="BC557" s="42" t="s">
        <v>49</v>
      </c>
      <c r="BD557" s="57" t="s">
        <v>49</v>
      </c>
      <c r="BE557" s="42" t="s">
        <v>49</v>
      </c>
      <c r="BF557" s="57" t="s">
        <v>49</v>
      </c>
      <c r="BG557" s="42" t="s">
        <v>49</v>
      </c>
      <c r="BH557" s="57" t="s">
        <v>49</v>
      </c>
    </row>
    <row r="558" spans="2:60" ht="11.25" customHeight="1" x14ac:dyDescent="0.2">
      <c r="B558" s="53">
        <v>0</v>
      </c>
      <c r="C558" s="54" t="s">
        <v>997</v>
      </c>
      <c r="D558" s="55">
        <v>0</v>
      </c>
      <c r="E558" s="42" t="s">
        <v>49</v>
      </c>
      <c r="F558" s="56" t="s">
        <v>49</v>
      </c>
      <c r="G558" s="42" t="s">
        <v>49</v>
      </c>
      <c r="H558" s="56" t="s">
        <v>49</v>
      </c>
      <c r="I558" s="42" t="s">
        <v>49</v>
      </c>
      <c r="J558" s="56" t="s">
        <v>49</v>
      </c>
      <c r="K558" s="42" t="s">
        <v>49</v>
      </c>
      <c r="L558" s="56" t="s">
        <v>49</v>
      </c>
      <c r="M558" s="42" t="s">
        <v>49</v>
      </c>
      <c r="N558" s="57" t="s">
        <v>49</v>
      </c>
      <c r="O558" s="42" t="s">
        <v>49</v>
      </c>
      <c r="P558" s="57" t="s">
        <v>49</v>
      </c>
      <c r="Q558" s="42" t="s">
        <v>49</v>
      </c>
      <c r="R558" s="57" t="s">
        <v>49</v>
      </c>
      <c r="S558" s="42" t="s">
        <v>49</v>
      </c>
      <c r="T558" s="57" t="s">
        <v>49</v>
      </c>
      <c r="U558" s="42" t="s">
        <v>49</v>
      </c>
      <c r="V558" s="57" t="s">
        <v>49</v>
      </c>
      <c r="W558" s="42" t="s">
        <v>49</v>
      </c>
      <c r="X558" s="57" t="s">
        <v>49</v>
      </c>
      <c r="Y558" s="42" t="s">
        <v>49</v>
      </c>
      <c r="Z558" s="57" t="s">
        <v>49</v>
      </c>
      <c r="AA558" s="42" t="s">
        <v>49</v>
      </c>
      <c r="AB558" s="57" t="s">
        <v>49</v>
      </c>
      <c r="AC558" s="42" t="s">
        <v>49</v>
      </c>
      <c r="AD558" s="57" t="s">
        <v>49</v>
      </c>
      <c r="AE558" s="42" t="s">
        <v>49</v>
      </c>
      <c r="AF558" s="57" t="s">
        <v>49</v>
      </c>
      <c r="AG558" s="42" t="s">
        <v>49</v>
      </c>
      <c r="AH558" s="57" t="s">
        <v>49</v>
      </c>
      <c r="AI558" s="42" t="s">
        <v>49</v>
      </c>
      <c r="AJ558" s="57" t="s">
        <v>49</v>
      </c>
      <c r="AK558" s="42" t="s">
        <v>49</v>
      </c>
      <c r="AL558" s="57" t="s">
        <v>49</v>
      </c>
      <c r="AM558" s="42" t="s">
        <v>49</v>
      </c>
      <c r="AN558" s="57" t="s">
        <v>49</v>
      </c>
      <c r="AO558" s="42" t="s">
        <v>49</v>
      </c>
      <c r="AP558" s="57" t="s">
        <v>49</v>
      </c>
      <c r="AQ558" s="42" t="s">
        <v>49</v>
      </c>
      <c r="AR558" s="57" t="s">
        <v>49</v>
      </c>
      <c r="AS558" s="42" t="s">
        <v>49</v>
      </c>
      <c r="AT558" s="57" t="s">
        <v>49</v>
      </c>
      <c r="AU558" s="42" t="s">
        <v>49</v>
      </c>
      <c r="AV558" s="57" t="s">
        <v>49</v>
      </c>
      <c r="AW558" s="42" t="s">
        <v>49</v>
      </c>
      <c r="AX558" s="57" t="s">
        <v>49</v>
      </c>
      <c r="AY558" s="42" t="s">
        <v>49</v>
      </c>
      <c r="AZ558" s="57" t="s">
        <v>49</v>
      </c>
      <c r="BA558" s="42" t="s">
        <v>49</v>
      </c>
      <c r="BB558" s="57" t="s">
        <v>49</v>
      </c>
      <c r="BC558" s="42" t="s">
        <v>49</v>
      </c>
      <c r="BD558" s="57" t="s">
        <v>49</v>
      </c>
      <c r="BE558" s="42" t="s">
        <v>49</v>
      </c>
      <c r="BF558" s="57" t="s">
        <v>49</v>
      </c>
      <c r="BG558" s="42" t="s">
        <v>49</v>
      </c>
      <c r="BH558" s="57" t="s">
        <v>49</v>
      </c>
    </row>
    <row r="559" spans="2:60" ht="11.25" customHeight="1" x14ac:dyDescent="0.2">
      <c r="B559" s="53">
        <v>0</v>
      </c>
      <c r="C559" s="54" t="s">
        <v>997</v>
      </c>
      <c r="D559" s="55">
        <v>0</v>
      </c>
      <c r="E559" s="42" t="s">
        <v>49</v>
      </c>
      <c r="F559" s="56" t="s">
        <v>49</v>
      </c>
      <c r="G559" s="42" t="s">
        <v>49</v>
      </c>
      <c r="H559" s="56" t="s">
        <v>49</v>
      </c>
      <c r="I559" s="42" t="s">
        <v>49</v>
      </c>
      <c r="J559" s="56" t="s">
        <v>49</v>
      </c>
      <c r="K559" s="42" t="s">
        <v>49</v>
      </c>
      <c r="L559" s="56" t="s">
        <v>49</v>
      </c>
      <c r="M559" s="42" t="s">
        <v>49</v>
      </c>
      <c r="N559" s="57" t="s">
        <v>49</v>
      </c>
      <c r="O559" s="42" t="s">
        <v>49</v>
      </c>
      <c r="P559" s="57" t="s">
        <v>49</v>
      </c>
      <c r="Q559" s="42" t="s">
        <v>49</v>
      </c>
      <c r="R559" s="57" t="s">
        <v>49</v>
      </c>
      <c r="S559" s="42" t="s">
        <v>49</v>
      </c>
      <c r="T559" s="57" t="s">
        <v>49</v>
      </c>
      <c r="U559" s="42" t="s">
        <v>49</v>
      </c>
      <c r="V559" s="57" t="s">
        <v>49</v>
      </c>
      <c r="W559" s="42" t="s">
        <v>49</v>
      </c>
      <c r="X559" s="57" t="s">
        <v>49</v>
      </c>
      <c r="Y559" s="42" t="s">
        <v>49</v>
      </c>
      <c r="Z559" s="57" t="s">
        <v>49</v>
      </c>
      <c r="AA559" s="42" t="s">
        <v>49</v>
      </c>
      <c r="AB559" s="57" t="s">
        <v>49</v>
      </c>
      <c r="AC559" s="42" t="s">
        <v>49</v>
      </c>
      <c r="AD559" s="57" t="s">
        <v>49</v>
      </c>
      <c r="AE559" s="42" t="s">
        <v>49</v>
      </c>
      <c r="AF559" s="57" t="s">
        <v>49</v>
      </c>
      <c r="AG559" s="42" t="s">
        <v>49</v>
      </c>
      <c r="AH559" s="57" t="s">
        <v>49</v>
      </c>
      <c r="AI559" s="42" t="s">
        <v>49</v>
      </c>
      <c r="AJ559" s="57" t="s">
        <v>49</v>
      </c>
      <c r="AK559" s="42" t="s">
        <v>49</v>
      </c>
      <c r="AL559" s="57" t="s">
        <v>49</v>
      </c>
      <c r="AM559" s="42" t="s">
        <v>49</v>
      </c>
      <c r="AN559" s="57" t="s">
        <v>49</v>
      </c>
      <c r="AO559" s="42" t="s">
        <v>49</v>
      </c>
      <c r="AP559" s="57" t="s">
        <v>49</v>
      </c>
      <c r="AQ559" s="42" t="s">
        <v>49</v>
      </c>
      <c r="AR559" s="57" t="s">
        <v>49</v>
      </c>
      <c r="AS559" s="42" t="s">
        <v>49</v>
      </c>
      <c r="AT559" s="57" t="s">
        <v>49</v>
      </c>
      <c r="AU559" s="42" t="s">
        <v>49</v>
      </c>
      <c r="AV559" s="57" t="s">
        <v>49</v>
      </c>
      <c r="AW559" s="42" t="s">
        <v>49</v>
      </c>
      <c r="AX559" s="57" t="s">
        <v>49</v>
      </c>
      <c r="AY559" s="42" t="s">
        <v>49</v>
      </c>
      <c r="AZ559" s="57" t="s">
        <v>49</v>
      </c>
      <c r="BA559" s="42" t="s">
        <v>49</v>
      </c>
      <c r="BB559" s="57" t="s">
        <v>49</v>
      </c>
      <c r="BC559" s="42" t="s">
        <v>49</v>
      </c>
      <c r="BD559" s="57" t="s">
        <v>49</v>
      </c>
      <c r="BE559" s="42" t="s">
        <v>49</v>
      </c>
      <c r="BF559" s="57" t="s">
        <v>49</v>
      </c>
      <c r="BG559" s="42" t="s">
        <v>49</v>
      </c>
      <c r="BH559" s="57" t="s">
        <v>49</v>
      </c>
    </row>
    <row r="560" spans="2:60" ht="11.25" customHeight="1" x14ac:dyDescent="0.2">
      <c r="B560" s="53">
        <v>0</v>
      </c>
      <c r="C560" s="54" t="s">
        <v>997</v>
      </c>
      <c r="D560" s="55">
        <v>0</v>
      </c>
      <c r="E560" s="42" t="s">
        <v>49</v>
      </c>
      <c r="F560" s="56" t="s">
        <v>49</v>
      </c>
      <c r="G560" s="42" t="s">
        <v>49</v>
      </c>
      <c r="H560" s="56" t="s">
        <v>49</v>
      </c>
      <c r="I560" s="42" t="s">
        <v>49</v>
      </c>
      <c r="J560" s="56" t="s">
        <v>49</v>
      </c>
      <c r="K560" s="42" t="s">
        <v>49</v>
      </c>
      <c r="L560" s="56" t="s">
        <v>49</v>
      </c>
      <c r="M560" s="42" t="s">
        <v>49</v>
      </c>
      <c r="N560" s="57" t="s">
        <v>49</v>
      </c>
      <c r="O560" s="42" t="s">
        <v>49</v>
      </c>
      <c r="P560" s="57" t="s">
        <v>49</v>
      </c>
      <c r="Q560" s="42" t="s">
        <v>49</v>
      </c>
      <c r="R560" s="57" t="s">
        <v>49</v>
      </c>
      <c r="S560" s="42" t="s">
        <v>49</v>
      </c>
      <c r="T560" s="57" t="s">
        <v>49</v>
      </c>
      <c r="U560" s="42" t="s">
        <v>49</v>
      </c>
      <c r="V560" s="57" t="s">
        <v>49</v>
      </c>
      <c r="W560" s="42" t="s">
        <v>49</v>
      </c>
      <c r="X560" s="57" t="s">
        <v>49</v>
      </c>
      <c r="Y560" s="42" t="s">
        <v>49</v>
      </c>
      <c r="Z560" s="57" t="s">
        <v>49</v>
      </c>
      <c r="AA560" s="42" t="s">
        <v>49</v>
      </c>
      <c r="AB560" s="57" t="s">
        <v>49</v>
      </c>
      <c r="AC560" s="42" t="s">
        <v>49</v>
      </c>
      <c r="AD560" s="57" t="s">
        <v>49</v>
      </c>
      <c r="AE560" s="42" t="s">
        <v>49</v>
      </c>
      <c r="AF560" s="57" t="s">
        <v>49</v>
      </c>
      <c r="AG560" s="42" t="s">
        <v>49</v>
      </c>
      <c r="AH560" s="57" t="s">
        <v>49</v>
      </c>
      <c r="AI560" s="42" t="s">
        <v>49</v>
      </c>
      <c r="AJ560" s="57" t="s">
        <v>49</v>
      </c>
      <c r="AK560" s="42" t="s">
        <v>49</v>
      </c>
      <c r="AL560" s="57" t="s">
        <v>49</v>
      </c>
      <c r="AM560" s="42" t="s">
        <v>49</v>
      </c>
      <c r="AN560" s="57" t="s">
        <v>49</v>
      </c>
      <c r="AO560" s="42" t="s">
        <v>49</v>
      </c>
      <c r="AP560" s="57" t="s">
        <v>49</v>
      </c>
      <c r="AQ560" s="42" t="s">
        <v>49</v>
      </c>
      <c r="AR560" s="57" t="s">
        <v>49</v>
      </c>
      <c r="AS560" s="42" t="s">
        <v>49</v>
      </c>
      <c r="AT560" s="57" t="s">
        <v>49</v>
      </c>
      <c r="AU560" s="42" t="s">
        <v>49</v>
      </c>
      <c r="AV560" s="57" t="s">
        <v>49</v>
      </c>
      <c r="AW560" s="42" t="s">
        <v>49</v>
      </c>
      <c r="AX560" s="57" t="s">
        <v>49</v>
      </c>
      <c r="AY560" s="42" t="s">
        <v>49</v>
      </c>
      <c r="AZ560" s="57" t="s">
        <v>49</v>
      </c>
      <c r="BA560" s="42" t="s">
        <v>49</v>
      </c>
      <c r="BB560" s="57" t="s">
        <v>49</v>
      </c>
      <c r="BC560" s="42" t="s">
        <v>49</v>
      </c>
      <c r="BD560" s="57" t="s">
        <v>49</v>
      </c>
      <c r="BE560" s="42" t="s">
        <v>49</v>
      </c>
      <c r="BF560" s="57" t="s">
        <v>49</v>
      </c>
      <c r="BG560" s="42" t="s">
        <v>49</v>
      </c>
      <c r="BH560" s="57" t="s">
        <v>49</v>
      </c>
    </row>
    <row r="561" spans="2:60" ht="11.25" customHeight="1" x14ac:dyDescent="0.2">
      <c r="B561" s="53">
        <v>0</v>
      </c>
      <c r="C561" s="54" t="s">
        <v>997</v>
      </c>
      <c r="D561" s="55">
        <v>0</v>
      </c>
      <c r="E561" s="42" t="s">
        <v>49</v>
      </c>
      <c r="F561" s="56" t="s">
        <v>49</v>
      </c>
      <c r="G561" s="42" t="s">
        <v>49</v>
      </c>
      <c r="H561" s="56" t="s">
        <v>49</v>
      </c>
      <c r="I561" s="42" t="s">
        <v>49</v>
      </c>
      <c r="J561" s="56" t="s">
        <v>49</v>
      </c>
      <c r="K561" s="42" t="s">
        <v>49</v>
      </c>
      <c r="L561" s="56" t="s">
        <v>49</v>
      </c>
      <c r="M561" s="42" t="s">
        <v>49</v>
      </c>
      <c r="N561" s="57" t="s">
        <v>49</v>
      </c>
      <c r="O561" s="42" t="s">
        <v>49</v>
      </c>
      <c r="P561" s="57" t="s">
        <v>49</v>
      </c>
      <c r="Q561" s="42" t="s">
        <v>49</v>
      </c>
      <c r="R561" s="57" t="s">
        <v>49</v>
      </c>
      <c r="S561" s="42" t="s">
        <v>49</v>
      </c>
      <c r="T561" s="57" t="s">
        <v>49</v>
      </c>
      <c r="U561" s="42" t="s">
        <v>49</v>
      </c>
      <c r="V561" s="57" t="s">
        <v>49</v>
      </c>
      <c r="W561" s="42" t="s">
        <v>49</v>
      </c>
      <c r="X561" s="57" t="s">
        <v>49</v>
      </c>
      <c r="Y561" s="42" t="s">
        <v>49</v>
      </c>
      <c r="Z561" s="57" t="s">
        <v>49</v>
      </c>
      <c r="AA561" s="42" t="s">
        <v>49</v>
      </c>
      <c r="AB561" s="57" t="s">
        <v>49</v>
      </c>
      <c r="AC561" s="42" t="s">
        <v>49</v>
      </c>
      <c r="AD561" s="57" t="s">
        <v>49</v>
      </c>
      <c r="AE561" s="42" t="s">
        <v>49</v>
      </c>
      <c r="AF561" s="57" t="s">
        <v>49</v>
      </c>
      <c r="AG561" s="42" t="s">
        <v>49</v>
      </c>
      <c r="AH561" s="57" t="s">
        <v>49</v>
      </c>
      <c r="AI561" s="42" t="s">
        <v>49</v>
      </c>
      <c r="AJ561" s="57" t="s">
        <v>49</v>
      </c>
      <c r="AK561" s="42" t="s">
        <v>49</v>
      </c>
      <c r="AL561" s="57" t="s">
        <v>49</v>
      </c>
      <c r="AM561" s="42" t="s">
        <v>49</v>
      </c>
      <c r="AN561" s="57" t="s">
        <v>49</v>
      </c>
      <c r="AO561" s="42" t="s">
        <v>49</v>
      </c>
      <c r="AP561" s="57" t="s">
        <v>49</v>
      </c>
      <c r="AQ561" s="42" t="s">
        <v>49</v>
      </c>
      <c r="AR561" s="57" t="s">
        <v>49</v>
      </c>
      <c r="AS561" s="42" t="s">
        <v>49</v>
      </c>
      <c r="AT561" s="57" t="s">
        <v>49</v>
      </c>
      <c r="AU561" s="42" t="s">
        <v>49</v>
      </c>
      <c r="AV561" s="57" t="s">
        <v>49</v>
      </c>
      <c r="AW561" s="42" t="s">
        <v>49</v>
      </c>
      <c r="AX561" s="57" t="s">
        <v>49</v>
      </c>
      <c r="AY561" s="42" t="s">
        <v>49</v>
      </c>
      <c r="AZ561" s="57" t="s">
        <v>49</v>
      </c>
      <c r="BA561" s="42" t="s">
        <v>49</v>
      </c>
      <c r="BB561" s="57" t="s">
        <v>49</v>
      </c>
      <c r="BC561" s="42" t="s">
        <v>49</v>
      </c>
      <c r="BD561" s="57" t="s">
        <v>49</v>
      </c>
      <c r="BE561" s="42" t="s">
        <v>49</v>
      </c>
      <c r="BF561" s="57" t="s">
        <v>49</v>
      </c>
      <c r="BG561" s="42" t="s">
        <v>49</v>
      </c>
      <c r="BH561" s="57" t="s">
        <v>49</v>
      </c>
    </row>
    <row r="562" spans="2:60" ht="11.25" customHeight="1" x14ac:dyDescent="0.2">
      <c r="B562" s="53">
        <v>0</v>
      </c>
      <c r="C562" s="54" t="s">
        <v>997</v>
      </c>
      <c r="D562" s="55">
        <v>0</v>
      </c>
      <c r="E562" s="42" t="s">
        <v>49</v>
      </c>
      <c r="F562" s="56" t="s">
        <v>49</v>
      </c>
      <c r="G562" s="42" t="s">
        <v>49</v>
      </c>
      <c r="H562" s="56" t="s">
        <v>49</v>
      </c>
      <c r="I562" s="42" t="s">
        <v>49</v>
      </c>
      <c r="J562" s="56" t="s">
        <v>49</v>
      </c>
      <c r="K562" s="42" t="s">
        <v>49</v>
      </c>
      <c r="L562" s="56" t="s">
        <v>49</v>
      </c>
      <c r="M562" s="42" t="s">
        <v>49</v>
      </c>
      <c r="N562" s="57" t="s">
        <v>49</v>
      </c>
      <c r="O562" s="42" t="s">
        <v>49</v>
      </c>
      <c r="P562" s="57" t="s">
        <v>49</v>
      </c>
      <c r="Q562" s="42" t="s">
        <v>49</v>
      </c>
      <c r="R562" s="57" t="s">
        <v>49</v>
      </c>
      <c r="S562" s="42" t="s">
        <v>49</v>
      </c>
      <c r="T562" s="57" t="s">
        <v>49</v>
      </c>
      <c r="U562" s="42" t="s">
        <v>49</v>
      </c>
      <c r="V562" s="57" t="s">
        <v>49</v>
      </c>
      <c r="W562" s="42" t="s">
        <v>49</v>
      </c>
      <c r="X562" s="57" t="s">
        <v>49</v>
      </c>
      <c r="Y562" s="42" t="s">
        <v>49</v>
      </c>
      <c r="Z562" s="57" t="s">
        <v>49</v>
      </c>
      <c r="AA562" s="42" t="s">
        <v>49</v>
      </c>
      <c r="AB562" s="57" t="s">
        <v>49</v>
      </c>
      <c r="AC562" s="42" t="s">
        <v>49</v>
      </c>
      <c r="AD562" s="57" t="s">
        <v>49</v>
      </c>
      <c r="AE562" s="42" t="s">
        <v>49</v>
      </c>
      <c r="AF562" s="57" t="s">
        <v>49</v>
      </c>
      <c r="AG562" s="42" t="s">
        <v>49</v>
      </c>
      <c r="AH562" s="57" t="s">
        <v>49</v>
      </c>
      <c r="AI562" s="42" t="s">
        <v>49</v>
      </c>
      <c r="AJ562" s="57" t="s">
        <v>49</v>
      </c>
      <c r="AK562" s="42" t="s">
        <v>49</v>
      </c>
      <c r="AL562" s="57" t="s">
        <v>49</v>
      </c>
      <c r="AM562" s="42" t="s">
        <v>49</v>
      </c>
      <c r="AN562" s="57" t="s">
        <v>49</v>
      </c>
      <c r="AO562" s="42" t="s">
        <v>49</v>
      </c>
      <c r="AP562" s="57" t="s">
        <v>49</v>
      </c>
      <c r="AQ562" s="42" t="s">
        <v>49</v>
      </c>
      <c r="AR562" s="57" t="s">
        <v>49</v>
      </c>
      <c r="AS562" s="42" t="s">
        <v>49</v>
      </c>
      <c r="AT562" s="57" t="s">
        <v>49</v>
      </c>
      <c r="AU562" s="42" t="s">
        <v>49</v>
      </c>
      <c r="AV562" s="57" t="s">
        <v>49</v>
      </c>
      <c r="AW562" s="42" t="s">
        <v>49</v>
      </c>
      <c r="AX562" s="57" t="s">
        <v>49</v>
      </c>
      <c r="AY562" s="42" t="s">
        <v>49</v>
      </c>
      <c r="AZ562" s="57" t="s">
        <v>49</v>
      </c>
      <c r="BA562" s="42" t="s">
        <v>49</v>
      </c>
      <c r="BB562" s="57" t="s">
        <v>49</v>
      </c>
      <c r="BC562" s="42" t="s">
        <v>49</v>
      </c>
      <c r="BD562" s="57" t="s">
        <v>49</v>
      </c>
      <c r="BE562" s="42" t="s">
        <v>49</v>
      </c>
      <c r="BF562" s="57" t="s">
        <v>49</v>
      </c>
      <c r="BG562" s="42" t="s">
        <v>49</v>
      </c>
      <c r="BH562" s="57" t="s">
        <v>49</v>
      </c>
    </row>
    <row r="563" spans="2:60" ht="11.25" customHeight="1" x14ac:dyDescent="0.2">
      <c r="B563" s="53">
        <v>0</v>
      </c>
      <c r="C563" s="54" t="s">
        <v>997</v>
      </c>
      <c r="D563" s="55">
        <v>0</v>
      </c>
      <c r="E563" s="42" t="s">
        <v>49</v>
      </c>
      <c r="F563" s="56" t="s">
        <v>49</v>
      </c>
      <c r="G563" s="42" t="s">
        <v>49</v>
      </c>
      <c r="H563" s="56" t="s">
        <v>49</v>
      </c>
      <c r="I563" s="42" t="s">
        <v>49</v>
      </c>
      <c r="J563" s="56" t="s">
        <v>49</v>
      </c>
      <c r="K563" s="42" t="s">
        <v>49</v>
      </c>
      <c r="L563" s="56" t="s">
        <v>49</v>
      </c>
      <c r="M563" s="42" t="s">
        <v>49</v>
      </c>
      <c r="N563" s="57" t="s">
        <v>49</v>
      </c>
      <c r="O563" s="42" t="s">
        <v>49</v>
      </c>
      <c r="P563" s="57" t="s">
        <v>49</v>
      </c>
      <c r="Q563" s="42" t="s">
        <v>49</v>
      </c>
      <c r="R563" s="57" t="s">
        <v>49</v>
      </c>
      <c r="S563" s="42" t="s">
        <v>49</v>
      </c>
      <c r="T563" s="57" t="s">
        <v>49</v>
      </c>
      <c r="U563" s="42" t="s">
        <v>49</v>
      </c>
      <c r="V563" s="57" t="s">
        <v>49</v>
      </c>
      <c r="W563" s="42" t="s">
        <v>49</v>
      </c>
      <c r="X563" s="57" t="s">
        <v>49</v>
      </c>
      <c r="Y563" s="42" t="s">
        <v>49</v>
      </c>
      <c r="Z563" s="57" t="s">
        <v>49</v>
      </c>
      <c r="AA563" s="42" t="s">
        <v>49</v>
      </c>
      <c r="AB563" s="57" t="s">
        <v>49</v>
      </c>
      <c r="AC563" s="42" t="s">
        <v>49</v>
      </c>
      <c r="AD563" s="57" t="s">
        <v>49</v>
      </c>
      <c r="AE563" s="42" t="s">
        <v>49</v>
      </c>
      <c r="AF563" s="57" t="s">
        <v>49</v>
      </c>
      <c r="AG563" s="42" t="s">
        <v>49</v>
      </c>
      <c r="AH563" s="57" t="s">
        <v>49</v>
      </c>
      <c r="AI563" s="42" t="s">
        <v>49</v>
      </c>
      <c r="AJ563" s="57" t="s">
        <v>49</v>
      </c>
      <c r="AK563" s="42" t="s">
        <v>49</v>
      </c>
      <c r="AL563" s="57" t="s">
        <v>49</v>
      </c>
      <c r="AM563" s="42" t="s">
        <v>49</v>
      </c>
      <c r="AN563" s="57" t="s">
        <v>49</v>
      </c>
      <c r="AO563" s="42" t="s">
        <v>49</v>
      </c>
      <c r="AP563" s="57" t="s">
        <v>49</v>
      </c>
      <c r="AQ563" s="42" t="s">
        <v>49</v>
      </c>
      <c r="AR563" s="57" t="s">
        <v>49</v>
      </c>
      <c r="AS563" s="42" t="s">
        <v>49</v>
      </c>
      <c r="AT563" s="57" t="s">
        <v>49</v>
      </c>
      <c r="AU563" s="42" t="s">
        <v>49</v>
      </c>
      <c r="AV563" s="57" t="s">
        <v>49</v>
      </c>
      <c r="AW563" s="42" t="s">
        <v>49</v>
      </c>
      <c r="AX563" s="57" t="s">
        <v>49</v>
      </c>
      <c r="AY563" s="42" t="s">
        <v>49</v>
      </c>
      <c r="AZ563" s="57" t="s">
        <v>49</v>
      </c>
      <c r="BA563" s="42" t="s">
        <v>49</v>
      </c>
      <c r="BB563" s="57" t="s">
        <v>49</v>
      </c>
      <c r="BC563" s="42" t="s">
        <v>49</v>
      </c>
      <c r="BD563" s="57" t="s">
        <v>49</v>
      </c>
      <c r="BE563" s="42" t="s">
        <v>49</v>
      </c>
      <c r="BF563" s="57" t="s">
        <v>49</v>
      </c>
      <c r="BG563" s="42" t="s">
        <v>49</v>
      </c>
      <c r="BH563" s="57" t="s">
        <v>49</v>
      </c>
    </row>
    <row r="564" spans="2:60" ht="11.25" customHeight="1" x14ac:dyDescent="0.2">
      <c r="B564" s="53">
        <v>0</v>
      </c>
      <c r="C564" s="54" t="s">
        <v>997</v>
      </c>
      <c r="D564" s="55">
        <v>0</v>
      </c>
      <c r="E564" s="42" t="s">
        <v>49</v>
      </c>
      <c r="F564" s="56" t="s">
        <v>49</v>
      </c>
      <c r="G564" s="42" t="s">
        <v>49</v>
      </c>
      <c r="H564" s="56" t="s">
        <v>49</v>
      </c>
      <c r="I564" s="42" t="s">
        <v>49</v>
      </c>
      <c r="J564" s="56" t="s">
        <v>49</v>
      </c>
      <c r="K564" s="42" t="s">
        <v>49</v>
      </c>
      <c r="L564" s="56" t="s">
        <v>49</v>
      </c>
      <c r="M564" s="42" t="s">
        <v>49</v>
      </c>
      <c r="N564" s="57" t="s">
        <v>49</v>
      </c>
      <c r="O564" s="42" t="s">
        <v>49</v>
      </c>
      <c r="P564" s="57" t="s">
        <v>49</v>
      </c>
      <c r="Q564" s="42" t="s">
        <v>49</v>
      </c>
      <c r="R564" s="57" t="s">
        <v>49</v>
      </c>
      <c r="S564" s="42" t="s">
        <v>49</v>
      </c>
      <c r="T564" s="57" t="s">
        <v>49</v>
      </c>
      <c r="U564" s="42" t="s">
        <v>49</v>
      </c>
      <c r="V564" s="57" t="s">
        <v>49</v>
      </c>
      <c r="W564" s="42" t="s">
        <v>49</v>
      </c>
      <c r="X564" s="57" t="s">
        <v>49</v>
      </c>
      <c r="Y564" s="42" t="s">
        <v>49</v>
      </c>
      <c r="Z564" s="57" t="s">
        <v>49</v>
      </c>
      <c r="AA564" s="42" t="s">
        <v>49</v>
      </c>
      <c r="AB564" s="57" t="s">
        <v>49</v>
      </c>
      <c r="AC564" s="42" t="s">
        <v>49</v>
      </c>
      <c r="AD564" s="57" t="s">
        <v>49</v>
      </c>
      <c r="AE564" s="42" t="s">
        <v>49</v>
      </c>
      <c r="AF564" s="57" t="s">
        <v>49</v>
      </c>
      <c r="AG564" s="42" t="s">
        <v>49</v>
      </c>
      <c r="AH564" s="57" t="s">
        <v>49</v>
      </c>
      <c r="AI564" s="42" t="s">
        <v>49</v>
      </c>
      <c r="AJ564" s="57" t="s">
        <v>49</v>
      </c>
      <c r="AK564" s="42" t="s">
        <v>49</v>
      </c>
      <c r="AL564" s="57" t="s">
        <v>49</v>
      </c>
      <c r="AM564" s="42" t="s">
        <v>49</v>
      </c>
      <c r="AN564" s="57" t="s">
        <v>49</v>
      </c>
      <c r="AO564" s="42" t="s">
        <v>49</v>
      </c>
      <c r="AP564" s="57" t="s">
        <v>49</v>
      </c>
      <c r="AQ564" s="42" t="s">
        <v>49</v>
      </c>
      <c r="AR564" s="57" t="s">
        <v>49</v>
      </c>
      <c r="AS564" s="42" t="s">
        <v>49</v>
      </c>
      <c r="AT564" s="57" t="s">
        <v>49</v>
      </c>
      <c r="AU564" s="42" t="s">
        <v>49</v>
      </c>
      <c r="AV564" s="57" t="s">
        <v>49</v>
      </c>
      <c r="AW564" s="42" t="s">
        <v>49</v>
      </c>
      <c r="AX564" s="57" t="s">
        <v>49</v>
      </c>
      <c r="AY564" s="42" t="s">
        <v>49</v>
      </c>
      <c r="AZ564" s="57" t="s">
        <v>49</v>
      </c>
      <c r="BA564" s="42" t="s">
        <v>49</v>
      </c>
      <c r="BB564" s="57" t="s">
        <v>49</v>
      </c>
      <c r="BC564" s="42" t="s">
        <v>49</v>
      </c>
      <c r="BD564" s="57" t="s">
        <v>49</v>
      </c>
      <c r="BE564" s="42" t="s">
        <v>49</v>
      </c>
      <c r="BF564" s="57" t="s">
        <v>49</v>
      </c>
      <c r="BG564" s="42" t="s">
        <v>49</v>
      </c>
      <c r="BH564" s="57" t="s">
        <v>49</v>
      </c>
    </row>
    <row r="565" spans="2:60" ht="11.25" customHeight="1" x14ac:dyDescent="0.2">
      <c r="B565" s="53">
        <v>0</v>
      </c>
      <c r="C565" s="54" t="s">
        <v>997</v>
      </c>
      <c r="D565" s="55">
        <v>0</v>
      </c>
      <c r="E565" s="42" t="s">
        <v>49</v>
      </c>
      <c r="F565" s="56" t="s">
        <v>49</v>
      </c>
      <c r="G565" s="42" t="s">
        <v>49</v>
      </c>
      <c r="H565" s="56" t="s">
        <v>49</v>
      </c>
      <c r="I565" s="42" t="s">
        <v>49</v>
      </c>
      <c r="J565" s="56" t="s">
        <v>49</v>
      </c>
      <c r="K565" s="42" t="s">
        <v>49</v>
      </c>
      <c r="L565" s="56" t="s">
        <v>49</v>
      </c>
      <c r="M565" s="42" t="s">
        <v>49</v>
      </c>
      <c r="N565" s="57" t="s">
        <v>49</v>
      </c>
      <c r="O565" s="42" t="s">
        <v>49</v>
      </c>
      <c r="P565" s="57" t="s">
        <v>49</v>
      </c>
      <c r="Q565" s="42" t="s">
        <v>49</v>
      </c>
      <c r="R565" s="57" t="s">
        <v>49</v>
      </c>
      <c r="S565" s="42" t="s">
        <v>49</v>
      </c>
      <c r="T565" s="57" t="s">
        <v>49</v>
      </c>
      <c r="U565" s="42" t="s">
        <v>49</v>
      </c>
      <c r="V565" s="57" t="s">
        <v>49</v>
      </c>
      <c r="W565" s="42" t="s">
        <v>49</v>
      </c>
      <c r="X565" s="57" t="s">
        <v>49</v>
      </c>
      <c r="Y565" s="42" t="s">
        <v>49</v>
      </c>
      <c r="Z565" s="57" t="s">
        <v>49</v>
      </c>
      <c r="AA565" s="42" t="s">
        <v>49</v>
      </c>
      <c r="AB565" s="57" t="s">
        <v>49</v>
      </c>
      <c r="AC565" s="42" t="s">
        <v>49</v>
      </c>
      <c r="AD565" s="57" t="s">
        <v>49</v>
      </c>
      <c r="AE565" s="42" t="s">
        <v>49</v>
      </c>
      <c r="AF565" s="57" t="s">
        <v>49</v>
      </c>
      <c r="AG565" s="42" t="s">
        <v>49</v>
      </c>
      <c r="AH565" s="57" t="s">
        <v>49</v>
      </c>
      <c r="AI565" s="42" t="s">
        <v>49</v>
      </c>
      <c r="AJ565" s="57" t="s">
        <v>49</v>
      </c>
      <c r="AK565" s="42" t="s">
        <v>49</v>
      </c>
      <c r="AL565" s="57" t="s">
        <v>49</v>
      </c>
      <c r="AM565" s="42" t="s">
        <v>49</v>
      </c>
      <c r="AN565" s="57" t="s">
        <v>49</v>
      </c>
      <c r="AO565" s="42" t="s">
        <v>49</v>
      </c>
      <c r="AP565" s="57" t="s">
        <v>49</v>
      </c>
      <c r="AQ565" s="42" t="s">
        <v>49</v>
      </c>
      <c r="AR565" s="57" t="s">
        <v>49</v>
      </c>
      <c r="AS565" s="42" t="s">
        <v>49</v>
      </c>
      <c r="AT565" s="57" t="s">
        <v>49</v>
      </c>
      <c r="AU565" s="42" t="s">
        <v>49</v>
      </c>
      <c r="AV565" s="57" t="s">
        <v>49</v>
      </c>
      <c r="AW565" s="42" t="s">
        <v>49</v>
      </c>
      <c r="AX565" s="57" t="s">
        <v>49</v>
      </c>
      <c r="AY565" s="42" t="s">
        <v>49</v>
      </c>
      <c r="AZ565" s="57" t="s">
        <v>49</v>
      </c>
      <c r="BA565" s="42" t="s">
        <v>49</v>
      </c>
      <c r="BB565" s="57" t="s">
        <v>49</v>
      </c>
      <c r="BC565" s="42" t="s">
        <v>49</v>
      </c>
      <c r="BD565" s="57" t="s">
        <v>49</v>
      </c>
      <c r="BE565" s="42" t="s">
        <v>49</v>
      </c>
      <c r="BF565" s="57" t="s">
        <v>49</v>
      </c>
      <c r="BG565" s="42" t="s">
        <v>49</v>
      </c>
      <c r="BH565" s="57" t="s">
        <v>49</v>
      </c>
    </row>
    <row r="566" spans="2:60" ht="11.25" customHeight="1" x14ac:dyDescent="0.2">
      <c r="B566" s="53">
        <v>0</v>
      </c>
      <c r="C566" s="54" t="s">
        <v>997</v>
      </c>
      <c r="D566" s="55">
        <v>0</v>
      </c>
      <c r="E566" s="42" t="s">
        <v>49</v>
      </c>
      <c r="F566" s="56" t="s">
        <v>49</v>
      </c>
      <c r="G566" s="42" t="s">
        <v>49</v>
      </c>
      <c r="H566" s="56" t="s">
        <v>49</v>
      </c>
      <c r="I566" s="42" t="s">
        <v>49</v>
      </c>
      <c r="J566" s="56" t="s">
        <v>49</v>
      </c>
      <c r="K566" s="42" t="s">
        <v>49</v>
      </c>
      <c r="L566" s="56" t="s">
        <v>49</v>
      </c>
      <c r="M566" s="42" t="s">
        <v>49</v>
      </c>
      <c r="N566" s="57" t="s">
        <v>49</v>
      </c>
      <c r="O566" s="42" t="s">
        <v>49</v>
      </c>
      <c r="P566" s="57" t="s">
        <v>49</v>
      </c>
      <c r="Q566" s="42" t="s">
        <v>49</v>
      </c>
      <c r="R566" s="57" t="s">
        <v>49</v>
      </c>
      <c r="S566" s="42" t="s">
        <v>49</v>
      </c>
      <c r="T566" s="57" t="s">
        <v>49</v>
      </c>
      <c r="U566" s="42" t="s">
        <v>49</v>
      </c>
      <c r="V566" s="57" t="s">
        <v>49</v>
      </c>
      <c r="W566" s="42" t="s">
        <v>49</v>
      </c>
      <c r="X566" s="57" t="s">
        <v>49</v>
      </c>
      <c r="Y566" s="42" t="s">
        <v>49</v>
      </c>
      <c r="Z566" s="57" t="s">
        <v>49</v>
      </c>
      <c r="AA566" s="42" t="s">
        <v>49</v>
      </c>
      <c r="AB566" s="57" t="s">
        <v>49</v>
      </c>
      <c r="AC566" s="42" t="s">
        <v>49</v>
      </c>
      <c r="AD566" s="57" t="s">
        <v>49</v>
      </c>
      <c r="AE566" s="42" t="s">
        <v>49</v>
      </c>
      <c r="AF566" s="57" t="s">
        <v>49</v>
      </c>
      <c r="AG566" s="42" t="s">
        <v>49</v>
      </c>
      <c r="AH566" s="57" t="s">
        <v>49</v>
      </c>
      <c r="AI566" s="42" t="s">
        <v>49</v>
      </c>
      <c r="AJ566" s="57" t="s">
        <v>49</v>
      </c>
      <c r="AK566" s="42" t="s">
        <v>49</v>
      </c>
      <c r="AL566" s="57" t="s">
        <v>49</v>
      </c>
      <c r="AM566" s="42" t="s">
        <v>49</v>
      </c>
      <c r="AN566" s="57" t="s">
        <v>49</v>
      </c>
      <c r="AO566" s="42" t="s">
        <v>49</v>
      </c>
      <c r="AP566" s="57" t="s">
        <v>49</v>
      </c>
      <c r="AQ566" s="42" t="s">
        <v>49</v>
      </c>
      <c r="AR566" s="57" t="s">
        <v>49</v>
      </c>
      <c r="AS566" s="42" t="s">
        <v>49</v>
      </c>
      <c r="AT566" s="57" t="s">
        <v>49</v>
      </c>
      <c r="AU566" s="42" t="s">
        <v>49</v>
      </c>
      <c r="AV566" s="57" t="s">
        <v>49</v>
      </c>
      <c r="AW566" s="42" t="s">
        <v>49</v>
      </c>
      <c r="AX566" s="57" t="s">
        <v>49</v>
      </c>
      <c r="AY566" s="42" t="s">
        <v>49</v>
      </c>
      <c r="AZ566" s="57" t="s">
        <v>49</v>
      </c>
      <c r="BA566" s="42" t="s">
        <v>49</v>
      </c>
      <c r="BB566" s="57" t="s">
        <v>49</v>
      </c>
      <c r="BC566" s="42" t="s">
        <v>49</v>
      </c>
      <c r="BD566" s="57" t="s">
        <v>49</v>
      </c>
      <c r="BE566" s="42" t="s">
        <v>49</v>
      </c>
      <c r="BF566" s="57" t="s">
        <v>49</v>
      </c>
      <c r="BG566" s="42" t="s">
        <v>49</v>
      </c>
      <c r="BH566" s="57" t="s">
        <v>49</v>
      </c>
    </row>
    <row r="567" spans="2:60" ht="11.25" customHeight="1" x14ac:dyDescent="0.2">
      <c r="B567" s="53">
        <v>0</v>
      </c>
      <c r="C567" s="54" t="s">
        <v>997</v>
      </c>
      <c r="D567" s="55">
        <v>0</v>
      </c>
      <c r="E567" s="42" t="s">
        <v>49</v>
      </c>
      <c r="F567" s="56" t="s">
        <v>49</v>
      </c>
      <c r="G567" s="42" t="s">
        <v>49</v>
      </c>
      <c r="H567" s="56" t="s">
        <v>49</v>
      </c>
      <c r="I567" s="42" t="s">
        <v>49</v>
      </c>
      <c r="J567" s="56" t="s">
        <v>49</v>
      </c>
      <c r="K567" s="42" t="s">
        <v>49</v>
      </c>
      <c r="L567" s="56" t="s">
        <v>49</v>
      </c>
      <c r="M567" s="42" t="s">
        <v>49</v>
      </c>
      <c r="N567" s="57" t="s">
        <v>49</v>
      </c>
      <c r="O567" s="42" t="s">
        <v>49</v>
      </c>
      <c r="P567" s="57" t="s">
        <v>49</v>
      </c>
      <c r="Q567" s="42" t="s">
        <v>49</v>
      </c>
      <c r="R567" s="57" t="s">
        <v>49</v>
      </c>
      <c r="S567" s="42" t="s">
        <v>49</v>
      </c>
      <c r="T567" s="57" t="s">
        <v>49</v>
      </c>
      <c r="U567" s="42" t="s">
        <v>49</v>
      </c>
      <c r="V567" s="57" t="s">
        <v>49</v>
      </c>
      <c r="W567" s="42" t="s">
        <v>49</v>
      </c>
      <c r="X567" s="57" t="s">
        <v>49</v>
      </c>
      <c r="Y567" s="42" t="s">
        <v>49</v>
      </c>
      <c r="Z567" s="57" t="s">
        <v>49</v>
      </c>
      <c r="AA567" s="42" t="s">
        <v>49</v>
      </c>
      <c r="AB567" s="57" t="s">
        <v>49</v>
      </c>
      <c r="AC567" s="42" t="s">
        <v>49</v>
      </c>
      <c r="AD567" s="57" t="s">
        <v>49</v>
      </c>
      <c r="AE567" s="42" t="s">
        <v>49</v>
      </c>
      <c r="AF567" s="57" t="s">
        <v>49</v>
      </c>
      <c r="AG567" s="42" t="s">
        <v>49</v>
      </c>
      <c r="AH567" s="57" t="s">
        <v>49</v>
      </c>
      <c r="AI567" s="42" t="s">
        <v>49</v>
      </c>
      <c r="AJ567" s="57" t="s">
        <v>49</v>
      </c>
      <c r="AK567" s="42" t="s">
        <v>49</v>
      </c>
      <c r="AL567" s="57" t="s">
        <v>49</v>
      </c>
      <c r="AM567" s="42" t="s">
        <v>49</v>
      </c>
      <c r="AN567" s="57" t="s">
        <v>49</v>
      </c>
      <c r="AO567" s="42" t="s">
        <v>49</v>
      </c>
      <c r="AP567" s="57" t="s">
        <v>49</v>
      </c>
      <c r="AQ567" s="42" t="s">
        <v>49</v>
      </c>
      <c r="AR567" s="57" t="s">
        <v>49</v>
      </c>
      <c r="AS567" s="42" t="s">
        <v>49</v>
      </c>
      <c r="AT567" s="57" t="s">
        <v>49</v>
      </c>
      <c r="AU567" s="42" t="s">
        <v>49</v>
      </c>
      <c r="AV567" s="57" t="s">
        <v>49</v>
      </c>
      <c r="AW567" s="42" t="s">
        <v>49</v>
      </c>
      <c r="AX567" s="57" t="s">
        <v>49</v>
      </c>
      <c r="AY567" s="42" t="s">
        <v>49</v>
      </c>
      <c r="AZ567" s="57" t="s">
        <v>49</v>
      </c>
      <c r="BA567" s="42" t="s">
        <v>49</v>
      </c>
      <c r="BB567" s="57" t="s">
        <v>49</v>
      </c>
      <c r="BC567" s="42" t="s">
        <v>49</v>
      </c>
      <c r="BD567" s="57" t="s">
        <v>49</v>
      </c>
      <c r="BE567" s="42" t="s">
        <v>49</v>
      </c>
      <c r="BF567" s="57" t="s">
        <v>49</v>
      </c>
      <c r="BG567" s="42" t="s">
        <v>49</v>
      </c>
      <c r="BH567" s="57" t="s">
        <v>49</v>
      </c>
    </row>
    <row r="568" spans="2:60" ht="11.25" customHeight="1" x14ac:dyDescent="0.2">
      <c r="B568" s="53">
        <v>0</v>
      </c>
      <c r="C568" s="54" t="s">
        <v>997</v>
      </c>
      <c r="D568" s="55">
        <v>0</v>
      </c>
      <c r="E568" s="42" t="s">
        <v>49</v>
      </c>
      <c r="F568" s="56" t="s">
        <v>49</v>
      </c>
      <c r="G568" s="42" t="s">
        <v>49</v>
      </c>
      <c r="H568" s="56" t="s">
        <v>49</v>
      </c>
      <c r="I568" s="42" t="s">
        <v>49</v>
      </c>
      <c r="J568" s="56" t="s">
        <v>49</v>
      </c>
      <c r="K568" s="42" t="s">
        <v>49</v>
      </c>
      <c r="L568" s="56" t="s">
        <v>49</v>
      </c>
      <c r="M568" s="42" t="s">
        <v>49</v>
      </c>
      <c r="N568" s="57" t="s">
        <v>49</v>
      </c>
      <c r="O568" s="42" t="s">
        <v>49</v>
      </c>
      <c r="P568" s="57" t="s">
        <v>49</v>
      </c>
      <c r="Q568" s="42" t="s">
        <v>49</v>
      </c>
      <c r="R568" s="57" t="s">
        <v>49</v>
      </c>
      <c r="S568" s="42" t="s">
        <v>49</v>
      </c>
      <c r="T568" s="57" t="s">
        <v>49</v>
      </c>
      <c r="U568" s="42" t="s">
        <v>49</v>
      </c>
      <c r="V568" s="57" t="s">
        <v>49</v>
      </c>
      <c r="W568" s="42" t="s">
        <v>49</v>
      </c>
      <c r="X568" s="57" t="s">
        <v>49</v>
      </c>
      <c r="Y568" s="42" t="s">
        <v>49</v>
      </c>
      <c r="Z568" s="57" t="s">
        <v>49</v>
      </c>
      <c r="AA568" s="42" t="s">
        <v>49</v>
      </c>
      <c r="AB568" s="57" t="s">
        <v>49</v>
      </c>
      <c r="AC568" s="42" t="s">
        <v>49</v>
      </c>
      <c r="AD568" s="57" t="s">
        <v>49</v>
      </c>
      <c r="AE568" s="42" t="s">
        <v>49</v>
      </c>
      <c r="AF568" s="57" t="s">
        <v>49</v>
      </c>
      <c r="AG568" s="42" t="s">
        <v>49</v>
      </c>
      <c r="AH568" s="57" t="s">
        <v>49</v>
      </c>
      <c r="AI568" s="42" t="s">
        <v>49</v>
      </c>
      <c r="AJ568" s="57" t="s">
        <v>49</v>
      </c>
      <c r="AK568" s="42" t="s">
        <v>49</v>
      </c>
      <c r="AL568" s="57" t="s">
        <v>49</v>
      </c>
      <c r="AM568" s="42" t="s">
        <v>49</v>
      </c>
      <c r="AN568" s="57" t="s">
        <v>49</v>
      </c>
      <c r="AO568" s="42" t="s">
        <v>49</v>
      </c>
      <c r="AP568" s="57" t="s">
        <v>49</v>
      </c>
      <c r="AQ568" s="42" t="s">
        <v>49</v>
      </c>
      <c r="AR568" s="57" t="s">
        <v>49</v>
      </c>
      <c r="AS568" s="42" t="s">
        <v>49</v>
      </c>
      <c r="AT568" s="57" t="s">
        <v>49</v>
      </c>
      <c r="AU568" s="42" t="s">
        <v>49</v>
      </c>
      <c r="AV568" s="57" t="s">
        <v>49</v>
      </c>
      <c r="AW568" s="42" t="s">
        <v>49</v>
      </c>
      <c r="AX568" s="57" t="s">
        <v>49</v>
      </c>
      <c r="AY568" s="42" t="s">
        <v>49</v>
      </c>
      <c r="AZ568" s="57" t="s">
        <v>49</v>
      </c>
      <c r="BA568" s="42" t="s">
        <v>49</v>
      </c>
      <c r="BB568" s="57" t="s">
        <v>49</v>
      </c>
      <c r="BC568" s="42" t="s">
        <v>49</v>
      </c>
      <c r="BD568" s="57" t="s">
        <v>49</v>
      </c>
      <c r="BE568" s="42" t="s">
        <v>49</v>
      </c>
      <c r="BF568" s="57" t="s">
        <v>49</v>
      </c>
      <c r="BG568" s="42" t="s">
        <v>49</v>
      </c>
      <c r="BH568" s="57" t="s">
        <v>49</v>
      </c>
    </row>
    <row r="569" spans="2:60" ht="11.25" customHeight="1" x14ac:dyDescent="0.2">
      <c r="B569" s="53">
        <v>0</v>
      </c>
      <c r="C569" s="54" t="s">
        <v>997</v>
      </c>
      <c r="D569" s="55">
        <v>0</v>
      </c>
      <c r="E569" s="42" t="s">
        <v>49</v>
      </c>
      <c r="F569" s="56" t="s">
        <v>49</v>
      </c>
      <c r="G569" s="42" t="s">
        <v>49</v>
      </c>
      <c r="H569" s="56" t="s">
        <v>49</v>
      </c>
      <c r="I569" s="42" t="s">
        <v>49</v>
      </c>
      <c r="J569" s="56" t="s">
        <v>49</v>
      </c>
      <c r="K569" s="42" t="s">
        <v>49</v>
      </c>
      <c r="L569" s="56" t="s">
        <v>49</v>
      </c>
      <c r="M569" s="42" t="s">
        <v>49</v>
      </c>
      <c r="N569" s="57" t="s">
        <v>49</v>
      </c>
      <c r="O569" s="42" t="s">
        <v>49</v>
      </c>
      <c r="P569" s="57" t="s">
        <v>49</v>
      </c>
      <c r="Q569" s="42" t="s">
        <v>49</v>
      </c>
      <c r="R569" s="57" t="s">
        <v>49</v>
      </c>
      <c r="S569" s="42" t="s">
        <v>49</v>
      </c>
      <c r="T569" s="57" t="s">
        <v>49</v>
      </c>
      <c r="U569" s="42" t="s">
        <v>49</v>
      </c>
      <c r="V569" s="57" t="s">
        <v>49</v>
      </c>
      <c r="W569" s="42" t="s">
        <v>49</v>
      </c>
      <c r="X569" s="57" t="s">
        <v>49</v>
      </c>
      <c r="Y569" s="42" t="s">
        <v>49</v>
      </c>
      <c r="Z569" s="57" t="s">
        <v>49</v>
      </c>
      <c r="AA569" s="42" t="s">
        <v>49</v>
      </c>
      <c r="AB569" s="57" t="s">
        <v>49</v>
      </c>
      <c r="AC569" s="42" t="s">
        <v>49</v>
      </c>
      <c r="AD569" s="57" t="s">
        <v>49</v>
      </c>
      <c r="AE569" s="42" t="s">
        <v>49</v>
      </c>
      <c r="AF569" s="57" t="s">
        <v>49</v>
      </c>
      <c r="AG569" s="42" t="s">
        <v>49</v>
      </c>
      <c r="AH569" s="57" t="s">
        <v>49</v>
      </c>
      <c r="AI569" s="42" t="s">
        <v>49</v>
      </c>
      <c r="AJ569" s="57" t="s">
        <v>49</v>
      </c>
      <c r="AK569" s="42" t="s">
        <v>49</v>
      </c>
      <c r="AL569" s="57" t="s">
        <v>49</v>
      </c>
      <c r="AM569" s="42" t="s">
        <v>49</v>
      </c>
      <c r="AN569" s="57" t="s">
        <v>49</v>
      </c>
      <c r="AO569" s="42" t="s">
        <v>49</v>
      </c>
      <c r="AP569" s="57" t="s">
        <v>49</v>
      </c>
      <c r="AQ569" s="42" t="s">
        <v>49</v>
      </c>
      <c r="AR569" s="57" t="s">
        <v>49</v>
      </c>
      <c r="AS569" s="42" t="s">
        <v>49</v>
      </c>
      <c r="AT569" s="57" t="s">
        <v>49</v>
      </c>
      <c r="AU569" s="42" t="s">
        <v>49</v>
      </c>
      <c r="AV569" s="57" t="s">
        <v>49</v>
      </c>
      <c r="AW569" s="42" t="s">
        <v>49</v>
      </c>
      <c r="AX569" s="57" t="s">
        <v>49</v>
      </c>
      <c r="AY569" s="42" t="s">
        <v>49</v>
      </c>
      <c r="AZ569" s="57" t="s">
        <v>49</v>
      </c>
      <c r="BA569" s="42" t="s">
        <v>49</v>
      </c>
      <c r="BB569" s="57" t="s">
        <v>49</v>
      </c>
      <c r="BC569" s="42" t="s">
        <v>49</v>
      </c>
      <c r="BD569" s="57" t="s">
        <v>49</v>
      </c>
      <c r="BE569" s="42" t="s">
        <v>49</v>
      </c>
      <c r="BF569" s="57" t="s">
        <v>49</v>
      </c>
      <c r="BG569" s="42" t="s">
        <v>49</v>
      </c>
      <c r="BH569" s="57" t="s">
        <v>49</v>
      </c>
    </row>
    <row r="570" spans="2:60" ht="11.25" customHeight="1" x14ac:dyDescent="0.2">
      <c r="B570" s="53">
        <v>0</v>
      </c>
      <c r="C570" s="54" t="s">
        <v>997</v>
      </c>
      <c r="D570" s="55">
        <v>0</v>
      </c>
      <c r="E570" s="42" t="s">
        <v>49</v>
      </c>
      <c r="F570" s="56" t="s">
        <v>49</v>
      </c>
      <c r="G570" s="42" t="s">
        <v>49</v>
      </c>
      <c r="H570" s="56" t="s">
        <v>49</v>
      </c>
      <c r="I570" s="42" t="s">
        <v>49</v>
      </c>
      <c r="J570" s="56" t="s">
        <v>49</v>
      </c>
      <c r="K570" s="42" t="s">
        <v>49</v>
      </c>
      <c r="L570" s="56" t="s">
        <v>49</v>
      </c>
      <c r="M570" s="42" t="s">
        <v>49</v>
      </c>
      <c r="N570" s="57" t="s">
        <v>49</v>
      </c>
      <c r="O570" s="42" t="s">
        <v>49</v>
      </c>
      <c r="P570" s="57" t="s">
        <v>49</v>
      </c>
      <c r="Q570" s="42" t="s">
        <v>49</v>
      </c>
      <c r="R570" s="57" t="s">
        <v>49</v>
      </c>
      <c r="S570" s="42" t="s">
        <v>49</v>
      </c>
      <c r="T570" s="57" t="s">
        <v>49</v>
      </c>
      <c r="U570" s="42" t="s">
        <v>49</v>
      </c>
      <c r="V570" s="57" t="s">
        <v>49</v>
      </c>
      <c r="W570" s="42" t="s">
        <v>49</v>
      </c>
      <c r="X570" s="57" t="s">
        <v>49</v>
      </c>
      <c r="Y570" s="42" t="s">
        <v>49</v>
      </c>
      <c r="Z570" s="57" t="s">
        <v>49</v>
      </c>
      <c r="AA570" s="42" t="s">
        <v>49</v>
      </c>
      <c r="AB570" s="57" t="s">
        <v>49</v>
      </c>
      <c r="AC570" s="42" t="s">
        <v>49</v>
      </c>
      <c r="AD570" s="57" t="s">
        <v>49</v>
      </c>
      <c r="AE570" s="42" t="s">
        <v>49</v>
      </c>
      <c r="AF570" s="57" t="s">
        <v>49</v>
      </c>
      <c r="AG570" s="42" t="s">
        <v>49</v>
      </c>
      <c r="AH570" s="57" t="s">
        <v>49</v>
      </c>
      <c r="AI570" s="42" t="s">
        <v>49</v>
      </c>
      <c r="AJ570" s="57" t="s">
        <v>49</v>
      </c>
      <c r="AK570" s="42" t="s">
        <v>49</v>
      </c>
      <c r="AL570" s="57" t="s">
        <v>49</v>
      </c>
      <c r="AM570" s="42" t="s">
        <v>49</v>
      </c>
      <c r="AN570" s="57" t="s">
        <v>49</v>
      </c>
      <c r="AO570" s="42" t="s">
        <v>49</v>
      </c>
      <c r="AP570" s="57" t="s">
        <v>49</v>
      </c>
      <c r="AQ570" s="42" t="s">
        <v>49</v>
      </c>
      <c r="AR570" s="57" t="s">
        <v>49</v>
      </c>
      <c r="AS570" s="42" t="s">
        <v>49</v>
      </c>
      <c r="AT570" s="57" t="s">
        <v>49</v>
      </c>
      <c r="AU570" s="42" t="s">
        <v>49</v>
      </c>
      <c r="AV570" s="57" t="s">
        <v>49</v>
      </c>
      <c r="AW570" s="42" t="s">
        <v>49</v>
      </c>
      <c r="AX570" s="57" t="s">
        <v>49</v>
      </c>
      <c r="AY570" s="42" t="s">
        <v>49</v>
      </c>
      <c r="AZ570" s="57" t="s">
        <v>49</v>
      </c>
      <c r="BA570" s="42" t="s">
        <v>49</v>
      </c>
      <c r="BB570" s="57" t="s">
        <v>49</v>
      </c>
      <c r="BC570" s="42" t="s">
        <v>49</v>
      </c>
      <c r="BD570" s="57" t="s">
        <v>49</v>
      </c>
      <c r="BE570" s="42" t="s">
        <v>49</v>
      </c>
      <c r="BF570" s="57" t="s">
        <v>49</v>
      </c>
      <c r="BG570" s="42" t="s">
        <v>49</v>
      </c>
      <c r="BH570" s="57" t="s">
        <v>49</v>
      </c>
    </row>
    <row r="571" spans="2:60" ht="11.25" customHeight="1" x14ac:dyDescent="0.2">
      <c r="B571" s="53">
        <v>0</v>
      </c>
      <c r="C571" s="54" t="s">
        <v>997</v>
      </c>
      <c r="D571" s="55">
        <v>0</v>
      </c>
      <c r="E571" s="42" t="s">
        <v>49</v>
      </c>
      <c r="F571" s="56" t="s">
        <v>49</v>
      </c>
      <c r="G571" s="42" t="s">
        <v>49</v>
      </c>
      <c r="H571" s="56" t="s">
        <v>49</v>
      </c>
      <c r="I571" s="42" t="s">
        <v>49</v>
      </c>
      <c r="J571" s="56" t="s">
        <v>49</v>
      </c>
      <c r="K571" s="42" t="s">
        <v>49</v>
      </c>
      <c r="L571" s="56" t="s">
        <v>49</v>
      </c>
      <c r="M571" s="42" t="s">
        <v>49</v>
      </c>
      <c r="N571" s="57" t="s">
        <v>49</v>
      </c>
      <c r="O571" s="42" t="s">
        <v>49</v>
      </c>
      <c r="P571" s="57" t="s">
        <v>49</v>
      </c>
      <c r="Q571" s="42" t="s">
        <v>49</v>
      </c>
      <c r="R571" s="57" t="s">
        <v>49</v>
      </c>
      <c r="S571" s="42" t="s">
        <v>49</v>
      </c>
      <c r="T571" s="57" t="s">
        <v>49</v>
      </c>
      <c r="U571" s="42" t="s">
        <v>49</v>
      </c>
      <c r="V571" s="57" t="s">
        <v>49</v>
      </c>
      <c r="W571" s="42" t="s">
        <v>49</v>
      </c>
      <c r="X571" s="57" t="s">
        <v>49</v>
      </c>
      <c r="Y571" s="42" t="s">
        <v>49</v>
      </c>
      <c r="Z571" s="57" t="s">
        <v>49</v>
      </c>
      <c r="AA571" s="42" t="s">
        <v>49</v>
      </c>
      <c r="AB571" s="57" t="s">
        <v>49</v>
      </c>
      <c r="AC571" s="42" t="s">
        <v>49</v>
      </c>
      <c r="AD571" s="57" t="s">
        <v>49</v>
      </c>
      <c r="AE571" s="42" t="s">
        <v>49</v>
      </c>
      <c r="AF571" s="57" t="s">
        <v>49</v>
      </c>
      <c r="AG571" s="42" t="s">
        <v>49</v>
      </c>
      <c r="AH571" s="57" t="s">
        <v>49</v>
      </c>
      <c r="AI571" s="42" t="s">
        <v>49</v>
      </c>
      <c r="AJ571" s="57" t="s">
        <v>49</v>
      </c>
      <c r="AK571" s="42" t="s">
        <v>49</v>
      </c>
      <c r="AL571" s="57" t="s">
        <v>49</v>
      </c>
      <c r="AM571" s="42" t="s">
        <v>49</v>
      </c>
      <c r="AN571" s="57" t="s">
        <v>49</v>
      </c>
      <c r="AO571" s="42" t="s">
        <v>49</v>
      </c>
      <c r="AP571" s="57" t="s">
        <v>49</v>
      </c>
      <c r="AQ571" s="42" t="s">
        <v>49</v>
      </c>
      <c r="AR571" s="57" t="s">
        <v>49</v>
      </c>
      <c r="AS571" s="42" t="s">
        <v>49</v>
      </c>
      <c r="AT571" s="57" t="s">
        <v>49</v>
      </c>
      <c r="AU571" s="42" t="s">
        <v>49</v>
      </c>
      <c r="AV571" s="57" t="s">
        <v>49</v>
      </c>
      <c r="AW571" s="42" t="s">
        <v>49</v>
      </c>
      <c r="AX571" s="57" t="s">
        <v>49</v>
      </c>
      <c r="AY571" s="42" t="s">
        <v>49</v>
      </c>
      <c r="AZ571" s="57" t="s">
        <v>49</v>
      </c>
      <c r="BA571" s="42" t="s">
        <v>49</v>
      </c>
      <c r="BB571" s="57" t="s">
        <v>49</v>
      </c>
      <c r="BC571" s="42" t="s">
        <v>49</v>
      </c>
      <c r="BD571" s="57" t="s">
        <v>49</v>
      </c>
      <c r="BE571" s="42" t="s">
        <v>49</v>
      </c>
      <c r="BF571" s="57" t="s">
        <v>49</v>
      </c>
      <c r="BG571" s="42" t="s">
        <v>49</v>
      </c>
      <c r="BH571" s="57" t="s">
        <v>49</v>
      </c>
    </row>
    <row r="572" spans="2:60" ht="11.25" customHeight="1" x14ac:dyDescent="0.2">
      <c r="B572" s="53">
        <v>0</v>
      </c>
      <c r="C572" s="54" t="s">
        <v>997</v>
      </c>
      <c r="D572" s="55">
        <v>0</v>
      </c>
      <c r="E572" s="42" t="s">
        <v>49</v>
      </c>
      <c r="F572" s="56" t="s">
        <v>49</v>
      </c>
      <c r="G572" s="42" t="s">
        <v>49</v>
      </c>
      <c r="H572" s="56" t="s">
        <v>49</v>
      </c>
      <c r="I572" s="42" t="s">
        <v>49</v>
      </c>
      <c r="J572" s="56" t="s">
        <v>49</v>
      </c>
      <c r="K572" s="42" t="s">
        <v>49</v>
      </c>
      <c r="L572" s="56" t="s">
        <v>49</v>
      </c>
      <c r="M572" s="42" t="s">
        <v>49</v>
      </c>
      <c r="N572" s="57" t="s">
        <v>49</v>
      </c>
      <c r="O572" s="42" t="s">
        <v>49</v>
      </c>
      <c r="P572" s="57" t="s">
        <v>49</v>
      </c>
      <c r="Q572" s="42" t="s">
        <v>49</v>
      </c>
      <c r="R572" s="57" t="s">
        <v>49</v>
      </c>
      <c r="S572" s="42" t="s">
        <v>49</v>
      </c>
      <c r="T572" s="57" t="s">
        <v>49</v>
      </c>
      <c r="U572" s="42" t="s">
        <v>49</v>
      </c>
      <c r="V572" s="57" t="s">
        <v>49</v>
      </c>
      <c r="W572" s="42" t="s">
        <v>49</v>
      </c>
      <c r="X572" s="57" t="s">
        <v>49</v>
      </c>
      <c r="Y572" s="42" t="s">
        <v>49</v>
      </c>
      <c r="Z572" s="57" t="s">
        <v>49</v>
      </c>
      <c r="AA572" s="42" t="s">
        <v>49</v>
      </c>
      <c r="AB572" s="57" t="s">
        <v>49</v>
      </c>
      <c r="AC572" s="42" t="s">
        <v>49</v>
      </c>
      <c r="AD572" s="57" t="s">
        <v>49</v>
      </c>
      <c r="AE572" s="42" t="s">
        <v>49</v>
      </c>
      <c r="AF572" s="57" t="s">
        <v>49</v>
      </c>
      <c r="AG572" s="42" t="s">
        <v>49</v>
      </c>
      <c r="AH572" s="57" t="s">
        <v>49</v>
      </c>
      <c r="AI572" s="42" t="s">
        <v>49</v>
      </c>
      <c r="AJ572" s="57" t="s">
        <v>49</v>
      </c>
      <c r="AK572" s="42" t="s">
        <v>49</v>
      </c>
      <c r="AL572" s="57" t="s">
        <v>49</v>
      </c>
      <c r="AM572" s="42" t="s">
        <v>49</v>
      </c>
      <c r="AN572" s="57" t="s">
        <v>49</v>
      </c>
      <c r="AO572" s="42" t="s">
        <v>49</v>
      </c>
      <c r="AP572" s="57" t="s">
        <v>49</v>
      </c>
      <c r="AQ572" s="42" t="s">
        <v>49</v>
      </c>
      <c r="AR572" s="57" t="s">
        <v>49</v>
      </c>
      <c r="AS572" s="42" t="s">
        <v>49</v>
      </c>
      <c r="AT572" s="57" t="s">
        <v>49</v>
      </c>
      <c r="AU572" s="42" t="s">
        <v>49</v>
      </c>
      <c r="AV572" s="57" t="s">
        <v>49</v>
      </c>
      <c r="AW572" s="42" t="s">
        <v>49</v>
      </c>
      <c r="AX572" s="57" t="s">
        <v>49</v>
      </c>
      <c r="AY572" s="42" t="s">
        <v>49</v>
      </c>
      <c r="AZ572" s="57" t="s">
        <v>49</v>
      </c>
      <c r="BA572" s="42" t="s">
        <v>49</v>
      </c>
      <c r="BB572" s="57" t="s">
        <v>49</v>
      </c>
      <c r="BC572" s="42" t="s">
        <v>49</v>
      </c>
      <c r="BD572" s="57" t="s">
        <v>49</v>
      </c>
      <c r="BE572" s="42" t="s">
        <v>49</v>
      </c>
      <c r="BF572" s="57" t="s">
        <v>49</v>
      </c>
      <c r="BG572" s="42" t="s">
        <v>49</v>
      </c>
      <c r="BH572" s="57" t="s">
        <v>49</v>
      </c>
    </row>
    <row r="573" spans="2:60" ht="11.25" customHeight="1" x14ac:dyDescent="0.2">
      <c r="B573" s="53">
        <v>0</v>
      </c>
      <c r="C573" s="54" t="s">
        <v>997</v>
      </c>
      <c r="D573" s="55">
        <v>0</v>
      </c>
      <c r="E573" s="42" t="s">
        <v>49</v>
      </c>
      <c r="F573" s="56" t="s">
        <v>49</v>
      </c>
      <c r="G573" s="42" t="s">
        <v>49</v>
      </c>
      <c r="H573" s="56" t="s">
        <v>49</v>
      </c>
      <c r="I573" s="42" t="s">
        <v>49</v>
      </c>
      <c r="J573" s="56" t="s">
        <v>49</v>
      </c>
      <c r="K573" s="42" t="s">
        <v>49</v>
      </c>
      <c r="L573" s="56" t="s">
        <v>49</v>
      </c>
      <c r="M573" s="42" t="s">
        <v>49</v>
      </c>
      <c r="N573" s="57" t="s">
        <v>49</v>
      </c>
      <c r="O573" s="42" t="s">
        <v>49</v>
      </c>
      <c r="P573" s="57" t="s">
        <v>49</v>
      </c>
      <c r="Q573" s="42" t="s">
        <v>49</v>
      </c>
      <c r="R573" s="57" t="s">
        <v>49</v>
      </c>
      <c r="S573" s="42" t="s">
        <v>49</v>
      </c>
      <c r="T573" s="57" t="s">
        <v>49</v>
      </c>
      <c r="U573" s="42" t="s">
        <v>49</v>
      </c>
      <c r="V573" s="57" t="s">
        <v>49</v>
      </c>
      <c r="W573" s="42" t="s">
        <v>49</v>
      </c>
      <c r="X573" s="57" t="s">
        <v>49</v>
      </c>
      <c r="Y573" s="42" t="s">
        <v>49</v>
      </c>
      <c r="Z573" s="57" t="s">
        <v>49</v>
      </c>
      <c r="AA573" s="42" t="s">
        <v>49</v>
      </c>
      <c r="AB573" s="57" t="s">
        <v>49</v>
      </c>
      <c r="AC573" s="42" t="s">
        <v>49</v>
      </c>
      <c r="AD573" s="57" t="s">
        <v>49</v>
      </c>
      <c r="AE573" s="42" t="s">
        <v>49</v>
      </c>
      <c r="AF573" s="57" t="s">
        <v>49</v>
      </c>
      <c r="AG573" s="42" t="s">
        <v>49</v>
      </c>
      <c r="AH573" s="57" t="s">
        <v>49</v>
      </c>
      <c r="AI573" s="42" t="s">
        <v>49</v>
      </c>
      <c r="AJ573" s="57" t="s">
        <v>49</v>
      </c>
      <c r="AK573" s="42" t="s">
        <v>49</v>
      </c>
      <c r="AL573" s="57" t="s">
        <v>49</v>
      </c>
      <c r="AM573" s="42" t="s">
        <v>49</v>
      </c>
      <c r="AN573" s="57" t="s">
        <v>49</v>
      </c>
      <c r="AO573" s="42" t="s">
        <v>49</v>
      </c>
      <c r="AP573" s="57" t="s">
        <v>49</v>
      </c>
      <c r="AQ573" s="42" t="s">
        <v>49</v>
      </c>
      <c r="AR573" s="57" t="s">
        <v>49</v>
      </c>
      <c r="AS573" s="42" t="s">
        <v>49</v>
      </c>
      <c r="AT573" s="57" t="s">
        <v>49</v>
      </c>
      <c r="AU573" s="42" t="s">
        <v>49</v>
      </c>
      <c r="AV573" s="57" t="s">
        <v>49</v>
      </c>
      <c r="AW573" s="42" t="s">
        <v>49</v>
      </c>
      <c r="AX573" s="57" t="s">
        <v>49</v>
      </c>
      <c r="AY573" s="42" t="s">
        <v>49</v>
      </c>
      <c r="AZ573" s="57" t="s">
        <v>49</v>
      </c>
      <c r="BA573" s="42" t="s">
        <v>49</v>
      </c>
      <c r="BB573" s="57" t="s">
        <v>49</v>
      </c>
      <c r="BC573" s="42" t="s">
        <v>49</v>
      </c>
      <c r="BD573" s="57" t="s">
        <v>49</v>
      </c>
      <c r="BE573" s="42" t="s">
        <v>49</v>
      </c>
      <c r="BF573" s="57" t="s">
        <v>49</v>
      </c>
      <c r="BG573" s="42" t="s">
        <v>49</v>
      </c>
      <c r="BH573" s="57" t="s">
        <v>49</v>
      </c>
    </row>
    <row r="574" spans="2:60" ht="11.25" customHeight="1" x14ac:dyDescent="0.2">
      <c r="B574" s="53">
        <v>0</v>
      </c>
      <c r="C574" s="54" t="s">
        <v>997</v>
      </c>
      <c r="D574" s="55">
        <v>0</v>
      </c>
      <c r="E574" s="42" t="s">
        <v>49</v>
      </c>
      <c r="F574" s="56" t="s">
        <v>49</v>
      </c>
      <c r="G574" s="42" t="s">
        <v>49</v>
      </c>
      <c r="H574" s="56" t="s">
        <v>49</v>
      </c>
      <c r="I574" s="42" t="s">
        <v>49</v>
      </c>
      <c r="J574" s="56" t="s">
        <v>49</v>
      </c>
      <c r="K574" s="42" t="s">
        <v>49</v>
      </c>
      <c r="L574" s="56" t="s">
        <v>49</v>
      </c>
      <c r="M574" s="42" t="s">
        <v>49</v>
      </c>
      <c r="N574" s="57" t="s">
        <v>49</v>
      </c>
      <c r="O574" s="42" t="s">
        <v>49</v>
      </c>
      <c r="P574" s="57" t="s">
        <v>49</v>
      </c>
      <c r="Q574" s="42" t="s">
        <v>49</v>
      </c>
      <c r="R574" s="57" t="s">
        <v>49</v>
      </c>
      <c r="S574" s="42" t="s">
        <v>49</v>
      </c>
      <c r="T574" s="57" t="s">
        <v>49</v>
      </c>
      <c r="U574" s="42" t="s">
        <v>49</v>
      </c>
      <c r="V574" s="57" t="s">
        <v>49</v>
      </c>
      <c r="W574" s="42" t="s">
        <v>49</v>
      </c>
      <c r="X574" s="57" t="s">
        <v>49</v>
      </c>
      <c r="Y574" s="42" t="s">
        <v>49</v>
      </c>
      <c r="Z574" s="57" t="s">
        <v>49</v>
      </c>
      <c r="AA574" s="42" t="s">
        <v>49</v>
      </c>
      <c r="AB574" s="57" t="s">
        <v>49</v>
      </c>
      <c r="AC574" s="42" t="s">
        <v>49</v>
      </c>
      <c r="AD574" s="57" t="s">
        <v>49</v>
      </c>
      <c r="AE574" s="42" t="s">
        <v>49</v>
      </c>
      <c r="AF574" s="57" t="s">
        <v>49</v>
      </c>
      <c r="AG574" s="42" t="s">
        <v>49</v>
      </c>
      <c r="AH574" s="57" t="s">
        <v>49</v>
      </c>
      <c r="AI574" s="42" t="s">
        <v>49</v>
      </c>
      <c r="AJ574" s="57" t="s">
        <v>49</v>
      </c>
      <c r="AK574" s="42" t="s">
        <v>49</v>
      </c>
      <c r="AL574" s="57" t="s">
        <v>49</v>
      </c>
      <c r="AM574" s="42" t="s">
        <v>49</v>
      </c>
      <c r="AN574" s="57" t="s">
        <v>49</v>
      </c>
      <c r="AO574" s="42" t="s">
        <v>49</v>
      </c>
      <c r="AP574" s="57" t="s">
        <v>49</v>
      </c>
      <c r="AQ574" s="42" t="s">
        <v>49</v>
      </c>
      <c r="AR574" s="57" t="s">
        <v>49</v>
      </c>
      <c r="AS574" s="42" t="s">
        <v>49</v>
      </c>
      <c r="AT574" s="57" t="s">
        <v>49</v>
      </c>
      <c r="AU574" s="42" t="s">
        <v>49</v>
      </c>
      <c r="AV574" s="57" t="s">
        <v>49</v>
      </c>
      <c r="AW574" s="42" t="s">
        <v>49</v>
      </c>
      <c r="AX574" s="57" t="s">
        <v>49</v>
      </c>
      <c r="AY574" s="42" t="s">
        <v>49</v>
      </c>
      <c r="AZ574" s="57" t="s">
        <v>49</v>
      </c>
      <c r="BA574" s="42" t="s">
        <v>49</v>
      </c>
      <c r="BB574" s="57" t="s">
        <v>49</v>
      </c>
      <c r="BC574" s="42" t="s">
        <v>49</v>
      </c>
      <c r="BD574" s="57" t="s">
        <v>49</v>
      </c>
      <c r="BE574" s="42" t="s">
        <v>49</v>
      </c>
      <c r="BF574" s="57" t="s">
        <v>49</v>
      </c>
      <c r="BG574" s="42" t="s">
        <v>49</v>
      </c>
      <c r="BH574" s="57" t="s">
        <v>49</v>
      </c>
    </row>
    <row r="575" spans="2:60" ht="11.25" customHeight="1" x14ac:dyDescent="0.2">
      <c r="B575" s="53">
        <v>0</v>
      </c>
      <c r="C575" s="54" t="s">
        <v>997</v>
      </c>
      <c r="D575" s="55">
        <v>0</v>
      </c>
      <c r="E575" s="42" t="s">
        <v>49</v>
      </c>
      <c r="F575" s="56" t="s">
        <v>49</v>
      </c>
      <c r="G575" s="42" t="s">
        <v>49</v>
      </c>
      <c r="H575" s="56" t="s">
        <v>49</v>
      </c>
      <c r="I575" s="42" t="s">
        <v>49</v>
      </c>
      <c r="J575" s="56" t="s">
        <v>49</v>
      </c>
      <c r="K575" s="42" t="s">
        <v>49</v>
      </c>
      <c r="L575" s="56" t="s">
        <v>49</v>
      </c>
      <c r="M575" s="42" t="s">
        <v>49</v>
      </c>
      <c r="N575" s="57" t="s">
        <v>49</v>
      </c>
      <c r="O575" s="42" t="s">
        <v>49</v>
      </c>
      <c r="P575" s="57" t="s">
        <v>49</v>
      </c>
      <c r="Q575" s="42" t="s">
        <v>49</v>
      </c>
      <c r="R575" s="57" t="s">
        <v>49</v>
      </c>
      <c r="S575" s="42" t="s">
        <v>49</v>
      </c>
      <c r="T575" s="57" t="s">
        <v>49</v>
      </c>
      <c r="U575" s="42" t="s">
        <v>49</v>
      </c>
      <c r="V575" s="57" t="s">
        <v>49</v>
      </c>
      <c r="W575" s="42" t="s">
        <v>49</v>
      </c>
      <c r="X575" s="57" t="s">
        <v>49</v>
      </c>
      <c r="Y575" s="42" t="s">
        <v>49</v>
      </c>
      <c r="Z575" s="57" t="s">
        <v>49</v>
      </c>
      <c r="AA575" s="42" t="s">
        <v>49</v>
      </c>
      <c r="AB575" s="57" t="s">
        <v>49</v>
      </c>
      <c r="AC575" s="42" t="s">
        <v>49</v>
      </c>
      <c r="AD575" s="57" t="s">
        <v>49</v>
      </c>
      <c r="AE575" s="42" t="s">
        <v>49</v>
      </c>
      <c r="AF575" s="57" t="s">
        <v>49</v>
      </c>
      <c r="AG575" s="42" t="s">
        <v>49</v>
      </c>
      <c r="AH575" s="57" t="s">
        <v>49</v>
      </c>
      <c r="AI575" s="42" t="s">
        <v>49</v>
      </c>
      <c r="AJ575" s="57" t="s">
        <v>49</v>
      </c>
      <c r="AK575" s="42" t="s">
        <v>49</v>
      </c>
      <c r="AL575" s="57" t="s">
        <v>49</v>
      </c>
      <c r="AM575" s="42" t="s">
        <v>49</v>
      </c>
      <c r="AN575" s="57" t="s">
        <v>49</v>
      </c>
      <c r="AO575" s="42" t="s">
        <v>49</v>
      </c>
      <c r="AP575" s="57" t="s">
        <v>49</v>
      </c>
      <c r="AQ575" s="42" t="s">
        <v>49</v>
      </c>
      <c r="AR575" s="57" t="s">
        <v>49</v>
      </c>
      <c r="AS575" s="42" t="s">
        <v>49</v>
      </c>
      <c r="AT575" s="57" t="s">
        <v>49</v>
      </c>
      <c r="AU575" s="42" t="s">
        <v>49</v>
      </c>
      <c r="AV575" s="57" t="s">
        <v>49</v>
      </c>
      <c r="AW575" s="42" t="s">
        <v>49</v>
      </c>
      <c r="AX575" s="57" t="s">
        <v>49</v>
      </c>
      <c r="AY575" s="42" t="s">
        <v>49</v>
      </c>
      <c r="AZ575" s="57" t="s">
        <v>49</v>
      </c>
      <c r="BA575" s="42" t="s">
        <v>49</v>
      </c>
      <c r="BB575" s="57" t="s">
        <v>49</v>
      </c>
      <c r="BC575" s="42" t="s">
        <v>49</v>
      </c>
      <c r="BD575" s="57" t="s">
        <v>49</v>
      </c>
      <c r="BE575" s="42" t="s">
        <v>49</v>
      </c>
      <c r="BF575" s="57" t="s">
        <v>49</v>
      </c>
      <c r="BG575" s="42" t="s">
        <v>49</v>
      </c>
      <c r="BH575" s="57" t="s">
        <v>49</v>
      </c>
    </row>
    <row r="576" spans="2:60" ht="11.25" customHeight="1" x14ac:dyDescent="0.2">
      <c r="B576" s="53">
        <v>0</v>
      </c>
      <c r="C576" s="54" t="s">
        <v>997</v>
      </c>
      <c r="D576" s="55">
        <v>0</v>
      </c>
      <c r="E576" s="42" t="s">
        <v>49</v>
      </c>
      <c r="F576" s="56" t="s">
        <v>49</v>
      </c>
      <c r="G576" s="42" t="s">
        <v>49</v>
      </c>
      <c r="H576" s="56" t="s">
        <v>49</v>
      </c>
      <c r="I576" s="42" t="s">
        <v>49</v>
      </c>
      <c r="J576" s="56" t="s">
        <v>49</v>
      </c>
      <c r="K576" s="42" t="s">
        <v>49</v>
      </c>
      <c r="L576" s="56" t="s">
        <v>49</v>
      </c>
      <c r="M576" s="42" t="s">
        <v>49</v>
      </c>
      <c r="N576" s="57" t="s">
        <v>49</v>
      </c>
      <c r="O576" s="42" t="s">
        <v>49</v>
      </c>
      <c r="P576" s="57" t="s">
        <v>49</v>
      </c>
      <c r="Q576" s="42" t="s">
        <v>49</v>
      </c>
      <c r="R576" s="57" t="s">
        <v>49</v>
      </c>
      <c r="S576" s="42" t="s">
        <v>49</v>
      </c>
      <c r="T576" s="57" t="s">
        <v>49</v>
      </c>
      <c r="U576" s="42" t="s">
        <v>49</v>
      </c>
      <c r="V576" s="57" t="s">
        <v>49</v>
      </c>
      <c r="W576" s="42" t="s">
        <v>49</v>
      </c>
      <c r="X576" s="57" t="s">
        <v>49</v>
      </c>
      <c r="Y576" s="42" t="s">
        <v>49</v>
      </c>
      <c r="Z576" s="57" t="s">
        <v>49</v>
      </c>
      <c r="AA576" s="42" t="s">
        <v>49</v>
      </c>
      <c r="AB576" s="57" t="s">
        <v>49</v>
      </c>
      <c r="AC576" s="42" t="s">
        <v>49</v>
      </c>
      <c r="AD576" s="57" t="s">
        <v>49</v>
      </c>
      <c r="AE576" s="42" t="s">
        <v>49</v>
      </c>
      <c r="AF576" s="57" t="s">
        <v>49</v>
      </c>
      <c r="AG576" s="42" t="s">
        <v>49</v>
      </c>
      <c r="AH576" s="57" t="s">
        <v>49</v>
      </c>
      <c r="AI576" s="42" t="s">
        <v>49</v>
      </c>
      <c r="AJ576" s="57" t="s">
        <v>49</v>
      </c>
      <c r="AK576" s="42" t="s">
        <v>49</v>
      </c>
      <c r="AL576" s="57" t="s">
        <v>49</v>
      </c>
      <c r="AM576" s="42" t="s">
        <v>49</v>
      </c>
      <c r="AN576" s="57" t="s">
        <v>49</v>
      </c>
      <c r="AO576" s="42" t="s">
        <v>49</v>
      </c>
      <c r="AP576" s="57" t="s">
        <v>49</v>
      </c>
      <c r="AQ576" s="42" t="s">
        <v>49</v>
      </c>
      <c r="AR576" s="57" t="s">
        <v>49</v>
      </c>
      <c r="AS576" s="42" t="s">
        <v>49</v>
      </c>
      <c r="AT576" s="57" t="s">
        <v>49</v>
      </c>
      <c r="AU576" s="42" t="s">
        <v>49</v>
      </c>
      <c r="AV576" s="57" t="s">
        <v>49</v>
      </c>
      <c r="AW576" s="42" t="s">
        <v>49</v>
      </c>
      <c r="AX576" s="57" t="s">
        <v>49</v>
      </c>
      <c r="AY576" s="42" t="s">
        <v>49</v>
      </c>
      <c r="AZ576" s="57" t="s">
        <v>49</v>
      </c>
      <c r="BA576" s="42" t="s">
        <v>49</v>
      </c>
      <c r="BB576" s="57" t="s">
        <v>49</v>
      </c>
      <c r="BC576" s="42" t="s">
        <v>49</v>
      </c>
      <c r="BD576" s="57" t="s">
        <v>49</v>
      </c>
      <c r="BE576" s="42" t="s">
        <v>49</v>
      </c>
      <c r="BF576" s="57" t="s">
        <v>49</v>
      </c>
      <c r="BG576" s="42" t="s">
        <v>49</v>
      </c>
      <c r="BH576" s="57" t="s">
        <v>49</v>
      </c>
    </row>
    <row r="577" spans="2:60" ht="11.25" customHeight="1" x14ac:dyDescent="0.2">
      <c r="B577" s="53">
        <v>0</v>
      </c>
      <c r="C577" s="54" t="s">
        <v>997</v>
      </c>
      <c r="D577" s="55">
        <v>0</v>
      </c>
      <c r="E577" s="42" t="s">
        <v>49</v>
      </c>
      <c r="F577" s="56" t="s">
        <v>49</v>
      </c>
      <c r="G577" s="42" t="s">
        <v>49</v>
      </c>
      <c r="H577" s="56" t="s">
        <v>49</v>
      </c>
      <c r="I577" s="42" t="s">
        <v>49</v>
      </c>
      <c r="J577" s="56" t="s">
        <v>49</v>
      </c>
      <c r="K577" s="42" t="s">
        <v>49</v>
      </c>
      <c r="L577" s="56" t="s">
        <v>49</v>
      </c>
      <c r="M577" s="42" t="s">
        <v>49</v>
      </c>
      <c r="N577" s="57" t="s">
        <v>49</v>
      </c>
      <c r="O577" s="42" t="s">
        <v>49</v>
      </c>
      <c r="P577" s="57" t="s">
        <v>49</v>
      </c>
      <c r="Q577" s="42" t="s">
        <v>49</v>
      </c>
      <c r="R577" s="57" t="s">
        <v>49</v>
      </c>
      <c r="S577" s="42" t="s">
        <v>49</v>
      </c>
      <c r="T577" s="57" t="s">
        <v>49</v>
      </c>
      <c r="U577" s="42" t="s">
        <v>49</v>
      </c>
      <c r="V577" s="57" t="s">
        <v>49</v>
      </c>
      <c r="W577" s="42" t="s">
        <v>49</v>
      </c>
      <c r="X577" s="57" t="s">
        <v>49</v>
      </c>
      <c r="Y577" s="42" t="s">
        <v>49</v>
      </c>
      <c r="Z577" s="57" t="s">
        <v>49</v>
      </c>
      <c r="AA577" s="42" t="s">
        <v>49</v>
      </c>
      <c r="AB577" s="57" t="s">
        <v>49</v>
      </c>
      <c r="AC577" s="42" t="s">
        <v>49</v>
      </c>
      <c r="AD577" s="57" t="s">
        <v>49</v>
      </c>
      <c r="AE577" s="42" t="s">
        <v>49</v>
      </c>
      <c r="AF577" s="57" t="s">
        <v>49</v>
      </c>
      <c r="AG577" s="42" t="s">
        <v>49</v>
      </c>
      <c r="AH577" s="57" t="s">
        <v>49</v>
      </c>
      <c r="AI577" s="42" t="s">
        <v>49</v>
      </c>
      <c r="AJ577" s="57" t="s">
        <v>49</v>
      </c>
      <c r="AK577" s="42" t="s">
        <v>49</v>
      </c>
      <c r="AL577" s="57" t="s">
        <v>49</v>
      </c>
      <c r="AM577" s="42" t="s">
        <v>49</v>
      </c>
      <c r="AN577" s="57" t="s">
        <v>49</v>
      </c>
      <c r="AO577" s="42" t="s">
        <v>49</v>
      </c>
      <c r="AP577" s="57" t="s">
        <v>49</v>
      </c>
      <c r="AQ577" s="42" t="s">
        <v>49</v>
      </c>
      <c r="AR577" s="57" t="s">
        <v>49</v>
      </c>
      <c r="AS577" s="42" t="s">
        <v>49</v>
      </c>
      <c r="AT577" s="57" t="s">
        <v>49</v>
      </c>
      <c r="AU577" s="42" t="s">
        <v>49</v>
      </c>
      <c r="AV577" s="57" t="s">
        <v>49</v>
      </c>
      <c r="AW577" s="42" t="s">
        <v>49</v>
      </c>
      <c r="AX577" s="57" t="s">
        <v>49</v>
      </c>
      <c r="AY577" s="42" t="s">
        <v>49</v>
      </c>
      <c r="AZ577" s="57" t="s">
        <v>49</v>
      </c>
      <c r="BA577" s="42" t="s">
        <v>49</v>
      </c>
      <c r="BB577" s="57" t="s">
        <v>49</v>
      </c>
      <c r="BC577" s="42" t="s">
        <v>49</v>
      </c>
      <c r="BD577" s="57" t="s">
        <v>49</v>
      </c>
      <c r="BE577" s="42" t="s">
        <v>49</v>
      </c>
      <c r="BF577" s="57" t="s">
        <v>49</v>
      </c>
      <c r="BG577" s="42" t="s">
        <v>49</v>
      </c>
      <c r="BH577" s="57" t="s">
        <v>49</v>
      </c>
    </row>
    <row r="578" spans="2:60" ht="11.25" customHeight="1" x14ac:dyDescent="0.2">
      <c r="B578" s="53">
        <v>0</v>
      </c>
      <c r="C578" s="54" t="s">
        <v>997</v>
      </c>
      <c r="D578" s="55">
        <v>0</v>
      </c>
      <c r="E578" s="42" t="s">
        <v>49</v>
      </c>
      <c r="F578" s="56" t="s">
        <v>49</v>
      </c>
      <c r="G578" s="42" t="s">
        <v>49</v>
      </c>
      <c r="H578" s="56" t="s">
        <v>49</v>
      </c>
      <c r="I578" s="42" t="s">
        <v>49</v>
      </c>
      <c r="J578" s="56" t="s">
        <v>49</v>
      </c>
      <c r="K578" s="42" t="s">
        <v>49</v>
      </c>
      <c r="L578" s="56" t="s">
        <v>49</v>
      </c>
      <c r="M578" s="42" t="s">
        <v>49</v>
      </c>
      <c r="N578" s="57" t="s">
        <v>49</v>
      </c>
      <c r="O578" s="42" t="s">
        <v>49</v>
      </c>
      <c r="P578" s="57" t="s">
        <v>49</v>
      </c>
      <c r="Q578" s="42" t="s">
        <v>49</v>
      </c>
      <c r="R578" s="57" t="s">
        <v>49</v>
      </c>
      <c r="S578" s="42" t="s">
        <v>49</v>
      </c>
      <c r="T578" s="57" t="s">
        <v>49</v>
      </c>
      <c r="U578" s="42" t="s">
        <v>49</v>
      </c>
      <c r="V578" s="57" t="s">
        <v>49</v>
      </c>
      <c r="W578" s="42" t="s">
        <v>49</v>
      </c>
      <c r="X578" s="57" t="s">
        <v>49</v>
      </c>
      <c r="Y578" s="42" t="s">
        <v>49</v>
      </c>
      <c r="Z578" s="57" t="s">
        <v>49</v>
      </c>
      <c r="AA578" s="42" t="s">
        <v>49</v>
      </c>
      <c r="AB578" s="57" t="s">
        <v>49</v>
      </c>
      <c r="AC578" s="42" t="s">
        <v>49</v>
      </c>
      <c r="AD578" s="57" t="s">
        <v>49</v>
      </c>
      <c r="AE578" s="42" t="s">
        <v>49</v>
      </c>
      <c r="AF578" s="57" t="s">
        <v>49</v>
      </c>
      <c r="AG578" s="42" t="s">
        <v>49</v>
      </c>
      <c r="AH578" s="57" t="s">
        <v>49</v>
      </c>
      <c r="AI578" s="42" t="s">
        <v>49</v>
      </c>
      <c r="AJ578" s="57" t="s">
        <v>49</v>
      </c>
      <c r="AK578" s="42" t="s">
        <v>49</v>
      </c>
      <c r="AL578" s="57" t="s">
        <v>49</v>
      </c>
      <c r="AM578" s="42" t="s">
        <v>49</v>
      </c>
      <c r="AN578" s="57" t="s">
        <v>49</v>
      </c>
      <c r="AO578" s="42" t="s">
        <v>49</v>
      </c>
      <c r="AP578" s="57" t="s">
        <v>49</v>
      </c>
      <c r="AQ578" s="42" t="s">
        <v>49</v>
      </c>
      <c r="AR578" s="57" t="s">
        <v>49</v>
      </c>
      <c r="AS578" s="42" t="s">
        <v>49</v>
      </c>
      <c r="AT578" s="57" t="s">
        <v>49</v>
      </c>
      <c r="AU578" s="42" t="s">
        <v>49</v>
      </c>
      <c r="AV578" s="57" t="s">
        <v>49</v>
      </c>
      <c r="AW578" s="42" t="s">
        <v>49</v>
      </c>
      <c r="AX578" s="57" t="s">
        <v>49</v>
      </c>
      <c r="AY578" s="42" t="s">
        <v>49</v>
      </c>
      <c r="AZ578" s="57" t="s">
        <v>49</v>
      </c>
      <c r="BA578" s="42" t="s">
        <v>49</v>
      </c>
      <c r="BB578" s="57" t="s">
        <v>49</v>
      </c>
      <c r="BC578" s="42" t="s">
        <v>49</v>
      </c>
      <c r="BD578" s="57" t="s">
        <v>49</v>
      </c>
      <c r="BE578" s="42" t="s">
        <v>49</v>
      </c>
      <c r="BF578" s="57" t="s">
        <v>49</v>
      </c>
      <c r="BG578" s="42" t="s">
        <v>49</v>
      </c>
      <c r="BH578" s="57" t="s">
        <v>49</v>
      </c>
    </row>
    <row r="579" spans="2:60" ht="11.25" customHeight="1" x14ac:dyDescent="0.2">
      <c r="B579" s="53">
        <v>0</v>
      </c>
      <c r="C579" s="54" t="s">
        <v>997</v>
      </c>
      <c r="D579" s="55">
        <v>0</v>
      </c>
      <c r="E579" s="42" t="s">
        <v>49</v>
      </c>
      <c r="F579" s="56" t="s">
        <v>49</v>
      </c>
      <c r="G579" s="42" t="s">
        <v>49</v>
      </c>
      <c r="H579" s="56" t="s">
        <v>49</v>
      </c>
      <c r="I579" s="42" t="s">
        <v>49</v>
      </c>
      <c r="J579" s="56" t="s">
        <v>49</v>
      </c>
      <c r="K579" s="42" t="s">
        <v>49</v>
      </c>
      <c r="L579" s="56" t="s">
        <v>49</v>
      </c>
      <c r="M579" s="42" t="s">
        <v>49</v>
      </c>
      <c r="N579" s="57" t="s">
        <v>49</v>
      </c>
      <c r="O579" s="42" t="s">
        <v>49</v>
      </c>
      <c r="P579" s="57" t="s">
        <v>49</v>
      </c>
      <c r="Q579" s="42" t="s">
        <v>49</v>
      </c>
      <c r="R579" s="57" t="s">
        <v>49</v>
      </c>
      <c r="S579" s="42" t="s">
        <v>49</v>
      </c>
      <c r="T579" s="57" t="s">
        <v>49</v>
      </c>
      <c r="U579" s="42" t="s">
        <v>49</v>
      </c>
      <c r="V579" s="57" t="s">
        <v>49</v>
      </c>
      <c r="W579" s="42" t="s">
        <v>49</v>
      </c>
      <c r="X579" s="57" t="s">
        <v>49</v>
      </c>
      <c r="Y579" s="42" t="s">
        <v>49</v>
      </c>
      <c r="Z579" s="57" t="s">
        <v>49</v>
      </c>
      <c r="AA579" s="42" t="s">
        <v>49</v>
      </c>
      <c r="AB579" s="57" t="s">
        <v>49</v>
      </c>
      <c r="AC579" s="42" t="s">
        <v>49</v>
      </c>
      <c r="AD579" s="57" t="s">
        <v>49</v>
      </c>
      <c r="AE579" s="42" t="s">
        <v>49</v>
      </c>
      <c r="AF579" s="57" t="s">
        <v>49</v>
      </c>
      <c r="AG579" s="42" t="s">
        <v>49</v>
      </c>
      <c r="AH579" s="57" t="s">
        <v>49</v>
      </c>
      <c r="AI579" s="42" t="s">
        <v>49</v>
      </c>
      <c r="AJ579" s="57" t="s">
        <v>49</v>
      </c>
      <c r="AK579" s="42" t="s">
        <v>49</v>
      </c>
      <c r="AL579" s="57" t="s">
        <v>49</v>
      </c>
      <c r="AM579" s="42" t="s">
        <v>49</v>
      </c>
      <c r="AN579" s="57" t="s">
        <v>49</v>
      </c>
      <c r="AO579" s="42" t="s">
        <v>49</v>
      </c>
      <c r="AP579" s="57" t="s">
        <v>49</v>
      </c>
      <c r="AQ579" s="42" t="s">
        <v>49</v>
      </c>
      <c r="AR579" s="57" t="s">
        <v>49</v>
      </c>
      <c r="AS579" s="42" t="s">
        <v>49</v>
      </c>
      <c r="AT579" s="57" t="s">
        <v>49</v>
      </c>
      <c r="AU579" s="42" t="s">
        <v>49</v>
      </c>
      <c r="AV579" s="57" t="s">
        <v>49</v>
      </c>
      <c r="AW579" s="42" t="s">
        <v>49</v>
      </c>
      <c r="AX579" s="57" t="s">
        <v>49</v>
      </c>
      <c r="AY579" s="42" t="s">
        <v>49</v>
      </c>
      <c r="AZ579" s="57" t="s">
        <v>49</v>
      </c>
      <c r="BA579" s="42" t="s">
        <v>49</v>
      </c>
      <c r="BB579" s="57" t="s">
        <v>49</v>
      </c>
      <c r="BC579" s="42" t="s">
        <v>49</v>
      </c>
      <c r="BD579" s="57" t="s">
        <v>49</v>
      </c>
      <c r="BE579" s="42" t="s">
        <v>49</v>
      </c>
      <c r="BF579" s="57" t="s">
        <v>49</v>
      </c>
      <c r="BG579" s="42" t="s">
        <v>49</v>
      </c>
      <c r="BH579" s="57" t="s">
        <v>49</v>
      </c>
    </row>
    <row r="580" spans="2:60" ht="11.25" customHeight="1" x14ac:dyDescent="0.2">
      <c r="B580" s="53">
        <v>0</v>
      </c>
      <c r="C580" s="54" t="s">
        <v>997</v>
      </c>
      <c r="D580" s="55">
        <v>0</v>
      </c>
      <c r="E580" s="42" t="s">
        <v>49</v>
      </c>
      <c r="F580" s="56" t="s">
        <v>49</v>
      </c>
      <c r="G580" s="42" t="s">
        <v>49</v>
      </c>
      <c r="H580" s="56" t="s">
        <v>49</v>
      </c>
      <c r="I580" s="42" t="s">
        <v>49</v>
      </c>
      <c r="J580" s="56" t="s">
        <v>49</v>
      </c>
      <c r="K580" s="42" t="s">
        <v>49</v>
      </c>
      <c r="L580" s="56" t="s">
        <v>49</v>
      </c>
      <c r="M580" s="42" t="s">
        <v>49</v>
      </c>
      <c r="N580" s="57" t="s">
        <v>49</v>
      </c>
      <c r="O580" s="42" t="s">
        <v>49</v>
      </c>
      <c r="P580" s="57" t="s">
        <v>49</v>
      </c>
      <c r="Q580" s="42" t="s">
        <v>49</v>
      </c>
      <c r="R580" s="57" t="s">
        <v>49</v>
      </c>
      <c r="S580" s="42" t="s">
        <v>49</v>
      </c>
      <c r="T580" s="57" t="s">
        <v>49</v>
      </c>
      <c r="U580" s="42" t="s">
        <v>49</v>
      </c>
      <c r="V580" s="57" t="s">
        <v>49</v>
      </c>
      <c r="W580" s="42" t="s">
        <v>49</v>
      </c>
      <c r="X580" s="57" t="s">
        <v>49</v>
      </c>
      <c r="Y580" s="42" t="s">
        <v>49</v>
      </c>
      <c r="Z580" s="57" t="s">
        <v>49</v>
      </c>
      <c r="AA580" s="42" t="s">
        <v>49</v>
      </c>
      <c r="AB580" s="57" t="s">
        <v>49</v>
      </c>
      <c r="AC580" s="42" t="s">
        <v>49</v>
      </c>
      <c r="AD580" s="57" t="s">
        <v>49</v>
      </c>
      <c r="AE580" s="42" t="s">
        <v>49</v>
      </c>
      <c r="AF580" s="57" t="s">
        <v>49</v>
      </c>
      <c r="AG580" s="42" t="s">
        <v>49</v>
      </c>
      <c r="AH580" s="57" t="s">
        <v>49</v>
      </c>
      <c r="AI580" s="42" t="s">
        <v>49</v>
      </c>
      <c r="AJ580" s="57" t="s">
        <v>49</v>
      </c>
      <c r="AK580" s="42" t="s">
        <v>49</v>
      </c>
      <c r="AL580" s="57" t="s">
        <v>49</v>
      </c>
      <c r="AM580" s="42" t="s">
        <v>49</v>
      </c>
      <c r="AN580" s="57" t="s">
        <v>49</v>
      </c>
      <c r="AO580" s="42" t="s">
        <v>49</v>
      </c>
      <c r="AP580" s="57" t="s">
        <v>49</v>
      </c>
      <c r="AQ580" s="42" t="s">
        <v>49</v>
      </c>
      <c r="AR580" s="57" t="s">
        <v>49</v>
      </c>
      <c r="AS580" s="42" t="s">
        <v>49</v>
      </c>
      <c r="AT580" s="57" t="s">
        <v>49</v>
      </c>
      <c r="AU580" s="42" t="s">
        <v>49</v>
      </c>
      <c r="AV580" s="57" t="s">
        <v>49</v>
      </c>
      <c r="AW580" s="42" t="s">
        <v>49</v>
      </c>
      <c r="AX580" s="57" t="s">
        <v>49</v>
      </c>
      <c r="AY580" s="42" t="s">
        <v>49</v>
      </c>
      <c r="AZ580" s="57" t="s">
        <v>49</v>
      </c>
      <c r="BA580" s="42" t="s">
        <v>49</v>
      </c>
      <c r="BB580" s="57" t="s">
        <v>49</v>
      </c>
      <c r="BC580" s="42" t="s">
        <v>49</v>
      </c>
      <c r="BD580" s="57" t="s">
        <v>49</v>
      </c>
      <c r="BE580" s="42" t="s">
        <v>49</v>
      </c>
      <c r="BF580" s="57" t="s">
        <v>49</v>
      </c>
      <c r="BG580" s="42" t="s">
        <v>49</v>
      </c>
      <c r="BH580" s="57" t="s">
        <v>49</v>
      </c>
    </row>
    <row r="581" spans="2:60" ht="11.25" customHeight="1" x14ac:dyDescent="0.2">
      <c r="B581" s="53">
        <v>0</v>
      </c>
      <c r="C581" s="54" t="s">
        <v>997</v>
      </c>
      <c r="D581" s="55">
        <v>0</v>
      </c>
      <c r="E581" s="42" t="s">
        <v>49</v>
      </c>
      <c r="F581" s="56" t="s">
        <v>49</v>
      </c>
      <c r="G581" s="42" t="s">
        <v>49</v>
      </c>
      <c r="H581" s="56" t="s">
        <v>49</v>
      </c>
      <c r="I581" s="42" t="s">
        <v>49</v>
      </c>
      <c r="J581" s="56" t="s">
        <v>49</v>
      </c>
      <c r="K581" s="42" t="s">
        <v>49</v>
      </c>
      <c r="L581" s="56" t="s">
        <v>49</v>
      </c>
      <c r="M581" s="42" t="s">
        <v>49</v>
      </c>
      <c r="N581" s="57" t="s">
        <v>49</v>
      </c>
      <c r="O581" s="42" t="s">
        <v>49</v>
      </c>
      <c r="P581" s="57" t="s">
        <v>49</v>
      </c>
      <c r="Q581" s="42" t="s">
        <v>49</v>
      </c>
      <c r="R581" s="57" t="s">
        <v>49</v>
      </c>
      <c r="S581" s="42" t="s">
        <v>49</v>
      </c>
      <c r="T581" s="57" t="s">
        <v>49</v>
      </c>
      <c r="U581" s="42" t="s">
        <v>49</v>
      </c>
      <c r="V581" s="57" t="s">
        <v>49</v>
      </c>
      <c r="W581" s="42" t="s">
        <v>49</v>
      </c>
      <c r="X581" s="57" t="s">
        <v>49</v>
      </c>
      <c r="Y581" s="42" t="s">
        <v>49</v>
      </c>
      <c r="Z581" s="57" t="s">
        <v>49</v>
      </c>
      <c r="AA581" s="42" t="s">
        <v>49</v>
      </c>
      <c r="AB581" s="57" t="s">
        <v>49</v>
      </c>
      <c r="AC581" s="42" t="s">
        <v>49</v>
      </c>
      <c r="AD581" s="57" t="s">
        <v>49</v>
      </c>
      <c r="AE581" s="42" t="s">
        <v>49</v>
      </c>
      <c r="AF581" s="57" t="s">
        <v>49</v>
      </c>
      <c r="AG581" s="42" t="s">
        <v>49</v>
      </c>
      <c r="AH581" s="57" t="s">
        <v>49</v>
      </c>
      <c r="AI581" s="42" t="s">
        <v>49</v>
      </c>
      <c r="AJ581" s="57" t="s">
        <v>49</v>
      </c>
      <c r="AK581" s="42" t="s">
        <v>49</v>
      </c>
      <c r="AL581" s="57" t="s">
        <v>49</v>
      </c>
      <c r="AM581" s="42" t="s">
        <v>49</v>
      </c>
      <c r="AN581" s="57" t="s">
        <v>49</v>
      </c>
      <c r="AO581" s="42" t="s">
        <v>49</v>
      </c>
      <c r="AP581" s="57" t="s">
        <v>49</v>
      </c>
      <c r="AQ581" s="42" t="s">
        <v>49</v>
      </c>
      <c r="AR581" s="57" t="s">
        <v>49</v>
      </c>
      <c r="AS581" s="42" t="s">
        <v>49</v>
      </c>
      <c r="AT581" s="57" t="s">
        <v>49</v>
      </c>
      <c r="AU581" s="42" t="s">
        <v>49</v>
      </c>
      <c r="AV581" s="57" t="s">
        <v>49</v>
      </c>
      <c r="AW581" s="42" t="s">
        <v>49</v>
      </c>
      <c r="AX581" s="57" t="s">
        <v>49</v>
      </c>
      <c r="AY581" s="42" t="s">
        <v>49</v>
      </c>
      <c r="AZ581" s="57" t="s">
        <v>49</v>
      </c>
      <c r="BA581" s="42" t="s">
        <v>49</v>
      </c>
      <c r="BB581" s="57" t="s">
        <v>49</v>
      </c>
      <c r="BC581" s="42" t="s">
        <v>49</v>
      </c>
      <c r="BD581" s="57" t="s">
        <v>49</v>
      </c>
      <c r="BE581" s="42" t="s">
        <v>49</v>
      </c>
      <c r="BF581" s="57" t="s">
        <v>49</v>
      </c>
      <c r="BG581" s="42" t="s">
        <v>49</v>
      </c>
      <c r="BH581" s="57" t="s">
        <v>49</v>
      </c>
    </row>
    <row r="582" spans="2:60" ht="11.25" customHeight="1" x14ac:dyDescent="0.2">
      <c r="B582" s="53">
        <v>0</v>
      </c>
      <c r="C582" s="54" t="s">
        <v>997</v>
      </c>
      <c r="D582" s="55">
        <v>0</v>
      </c>
      <c r="E582" s="42" t="s">
        <v>49</v>
      </c>
      <c r="F582" s="56" t="s">
        <v>49</v>
      </c>
      <c r="G582" s="42" t="s">
        <v>49</v>
      </c>
      <c r="H582" s="56" t="s">
        <v>49</v>
      </c>
      <c r="I582" s="42" t="s">
        <v>49</v>
      </c>
      <c r="J582" s="56" t="s">
        <v>49</v>
      </c>
      <c r="K582" s="42" t="s">
        <v>49</v>
      </c>
      <c r="L582" s="56" t="s">
        <v>49</v>
      </c>
      <c r="M582" s="42" t="s">
        <v>49</v>
      </c>
      <c r="N582" s="57" t="s">
        <v>49</v>
      </c>
      <c r="O582" s="42" t="s">
        <v>49</v>
      </c>
      <c r="P582" s="57" t="s">
        <v>49</v>
      </c>
      <c r="Q582" s="42" t="s">
        <v>49</v>
      </c>
      <c r="R582" s="57" t="s">
        <v>49</v>
      </c>
      <c r="S582" s="42" t="s">
        <v>49</v>
      </c>
      <c r="T582" s="57" t="s">
        <v>49</v>
      </c>
      <c r="U582" s="42" t="s">
        <v>49</v>
      </c>
      <c r="V582" s="57" t="s">
        <v>49</v>
      </c>
      <c r="W582" s="42" t="s">
        <v>49</v>
      </c>
      <c r="X582" s="57" t="s">
        <v>49</v>
      </c>
      <c r="Y582" s="42" t="s">
        <v>49</v>
      </c>
      <c r="Z582" s="57" t="s">
        <v>49</v>
      </c>
      <c r="AA582" s="42" t="s">
        <v>49</v>
      </c>
      <c r="AB582" s="57" t="s">
        <v>49</v>
      </c>
      <c r="AC582" s="42" t="s">
        <v>49</v>
      </c>
      <c r="AD582" s="57" t="s">
        <v>49</v>
      </c>
      <c r="AE582" s="42" t="s">
        <v>49</v>
      </c>
      <c r="AF582" s="57" t="s">
        <v>49</v>
      </c>
      <c r="AG582" s="42" t="s">
        <v>49</v>
      </c>
      <c r="AH582" s="57" t="s">
        <v>49</v>
      </c>
      <c r="AI582" s="42" t="s">
        <v>49</v>
      </c>
      <c r="AJ582" s="57" t="s">
        <v>49</v>
      </c>
      <c r="AK582" s="42" t="s">
        <v>49</v>
      </c>
      <c r="AL582" s="57" t="s">
        <v>49</v>
      </c>
      <c r="AM582" s="42" t="s">
        <v>49</v>
      </c>
      <c r="AN582" s="57" t="s">
        <v>49</v>
      </c>
      <c r="AO582" s="42" t="s">
        <v>49</v>
      </c>
      <c r="AP582" s="57" t="s">
        <v>49</v>
      </c>
      <c r="AQ582" s="42" t="s">
        <v>49</v>
      </c>
      <c r="AR582" s="57" t="s">
        <v>49</v>
      </c>
      <c r="AS582" s="42" t="s">
        <v>49</v>
      </c>
      <c r="AT582" s="57" t="s">
        <v>49</v>
      </c>
      <c r="AU582" s="42" t="s">
        <v>49</v>
      </c>
      <c r="AV582" s="57" t="s">
        <v>49</v>
      </c>
      <c r="AW582" s="42" t="s">
        <v>49</v>
      </c>
      <c r="AX582" s="57" t="s">
        <v>49</v>
      </c>
      <c r="AY582" s="42" t="s">
        <v>49</v>
      </c>
      <c r="AZ582" s="57" t="s">
        <v>49</v>
      </c>
      <c r="BA582" s="42" t="s">
        <v>49</v>
      </c>
      <c r="BB582" s="57" t="s">
        <v>49</v>
      </c>
      <c r="BC582" s="42" t="s">
        <v>49</v>
      </c>
      <c r="BD582" s="57" t="s">
        <v>49</v>
      </c>
      <c r="BE582" s="42" t="s">
        <v>49</v>
      </c>
      <c r="BF582" s="57" t="s">
        <v>49</v>
      </c>
      <c r="BG582" s="42" t="s">
        <v>49</v>
      </c>
      <c r="BH582" s="57" t="s">
        <v>49</v>
      </c>
    </row>
    <row r="583" spans="2:60" ht="11.25" customHeight="1" x14ac:dyDescent="0.2">
      <c r="B583" s="53">
        <v>0</v>
      </c>
      <c r="C583" s="54" t="s">
        <v>997</v>
      </c>
      <c r="D583" s="55">
        <v>0</v>
      </c>
      <c r="E583" s="42" t="s">
        <v>49</v>
      </c>
      <c r="F583" s="56" t="s">
        <v>49</v>
      </c>
      <c r="G583" s="42" t="s">
        <v>49</v>
      </c>
      <c r="H583" s="56" t="s">
        <v>49</v>
      </c>
      <c r="I583" s="42" t="s">
        <v>49</v>
      </c>
      <c r="J583" s="56" t="s">
        <v>49</v>
      </c>
      <c r="K583" s="42" t="s">
        <v>49</v>
      </c>
      <c r="L583" s="56" t="s">
        <v>49</v>
      </c>
      <c r="M583" s="42" t="s">
        <v>49</v>
      </c>
      <c r="N583" s="57" t="s">
        <v>49</v>
      </c>
      <c r="O583" s="42" t="s">
        <v>49</v>
      </c>
      <c r="P583" s="57" t="s">
        <v>49</v>
      </c>
      <c r="Q583" s="42" t="s">
        <v>49</v>
      </c>
      <c r="R583" s="57" t="s">
        <v>49</v>
      </c>
      <c r="S583" s="42" t="s">
        <v>49</v>
      </c>
      <c r="T583" s="57" t="s">
        <v>49</v>
      </c>
      <c r="U583" s="42" t="s">
        <v>49</v>
      </c>
      <c r="V583" s="57" t="s">
        <v>49</v>
      </c>
      <c r="W583" s="42" t="s">
        <v>49</v>
      </c>
      <c r="X583" s="57" t="s">
        <v>49</v>
      </c>
      <c r="Y583" s="42" t="s">
        <v>49</v>
      </c>
      <c r="Z583" s="57" t="s">
        <v>49</v>
      </c>
      <c r="AA583" s="42" t="s">
        <v>49</v>
      </c>
      <c r="AB583" s="57" t="s">
        <v>49</v>
      </c>
      <c r="AC583" s="42" t="s">
        <v>49</v>
      </c>
      <c r="AD583" s="57" t="s">
        <v>49</v>
      </c>
      <c r="AE583" s="42" t="s">
        <v>49</v>
      </c>
      <c r="AF583" s="57" t="s">
        <v>49</v>
      </c>
      <c r="AG583" s="42" t="s">
        <v>49</v>
      </c>
      <c r="AH583" s="57" t="s">
        <v>49</v>
      </c>
      <c r="AI583" s="42" t="s">
        <v>49</v>
      </c>
      <c r="AJ583" s="57" t="s">
        <v>49</v>
      </c>
      <c r="AK583" s="42" t="s">
        <v>49</v>
      </c>
      <c r="AL583" s="57" t="s">
        <v>49</v>
      </c>
      <c r="AM583" s="42" t="s">
        <v>49</v>
      </c>
      <c r="AN583" s="57" t="s">
        <v>49</v>
      </c>
      <c r="AO583" s="42" t="s">
        <v>49</v>
      </c>
      <c r="AP583" s="57" t="s">
        <v>49</v>
      </c>
      <c r="AQ583" s="42" t="s">
        <v>49</v>
      </c>
      <c r="AR583" s="57" t="s">
        <v>49</v>
      </c>
      <c r="AS583" s="42" t="s">
        <v>49</v>
      </c>
      <c r="AT583" s="57" t="s">
        <v>49</v>
      </c>
      <c r="AU583" s="42" t="s">
        <v>49</v>
      </c>
      <c r="AV583" s="57" t="s">
        <v>49</v>
      </c>
      <c r="AW583" s="42" t="s">
        <v>49</v>
      </c>
      <c r="AX583" s="57" t="s">
        <v>49</v>
      </c>
      <c r="AY583" s="42" t="s">
        <v>49</v>
      </c>
      <c r="AZ583" s="57" t="s">
        <v>49</v>
      </c>
      <c r="BA583" s="42" t="s">
        <v>49</v>
      </c>
      <c r="BB583" s="57" t="s">
        <v>49</v>
      </c>
      <c r="BC583" s="42" t="s">
        <v>49</v>
      </c>
      <c r="BD583" s="57" t="s">
        <v>49</v>
      </c>
      <c r="BE583" s="42" t="s">
        <v>49</v>
      </c>
      <c r="BF583" s="57" t="s">
        <v>49</v>
      </c>
      <c r="BG583" s="42" t="s">
        <v>49</v>
      </c>
      <c r="BH583" s="57" t="s">
        <v>49</v>
      </c>
    </row>
    <row r="584" spans="2:60" ht="11.25" customHeight="1" x14ac:dyDescent="0.2">
      <c r="B584" s="53">
        <v>0</v>
      </c>
      <c r="C584" s="54" t="s">
        <v>997</v>
      </c>
      <c r="D584" s="55">
        <v>0</v>
      </c>
      <c r="E584" s="42" t="s">
        <v>49</v>
      </c>
      <c r="F584" s="56" t="s">
        <v>49</v>
      </c>
      <c r="G584" s="42" t="s">
        <v>49</v>
      </c>
      <c r="H584" s="56" t="s">
        <v>49</v>
      </c>
      <c r="I584" s="42" t="s">
        <v>49</v>
      </c>
      <c r="J584" s="56" t="s">
        <v>49</v>
      </c>
      <c r="K584" s="42" t="s">
        <v>49</v>
      </c>
      <c r="L584" s="56" t="s">
        <v>49</v>
      </c>
      <c r="M584" s="42" t="s">
        <v>49</v>
      </c>
      <c r="N584" s="57" t="s">
        <v>49</v>
      </c>
      <c r="O584" s="42" t="s">
        <v>49</v>
      </c>
      <c r="P584" s="57" t="s">
        <v>49</v>
      </c>
      <c r="Q584" s="42" t="s">
        <v>49</v>
      </c>
      <c r="R584" s="57" t="s">
        <v>49</v>
      </c>
      <c r="S584" s="42" t="s">
        <v>49</v>
      </c>
      <c r="T584" s="57" t="s">
        <v>49</v>
      </c>
      <c r="U584" s="42" t="s">
        <v>49</v>
      </c>
      <c r="V584" s="57" t="s">
        <v>49</v>
      </c>
      <c r="W584" s="42" t="s">
        <v>49</v>
      </c>
      <c r="X584" s="57" t="s">
        <v>49</v>
      </c>
      <c r="Y584" s="42" t="s">
        <v>49</v>
      </c>
      <c r="Z584" s="57" t="s">
        <v>49</v>
      </c>
      <c r="AA584" s="42" t="s">
        <v>49</v>
      </c>
      <c r="AB584" s="57" t="s">
        <v>49</v>
      </c>
      <c r="AC584" s="42" t="s">
        <v>49</v>
      </c>
      <c r="AD584" s="57" t="s">
        <v>49</v>
      </c>
      <c r="AE584" s="42" t="s">
        <v>49</v>
      </c>
      <c r="AF584" s="57" t="s">
        <v>49</v>
      </c>
      <c r="AG584" s="42" t="s">
        <v>49</v>
      </c>
      <c r="AH584" s="57" t="s">
        <v>49</v>
      </c>
      <c r="AI584" s="42" t="s">
        <v>49</v>
      </c>
      <c r="AJ584" s="57" t="s">
        <v>49</v>
      </c>
      <c r="AK584" s="42" t="s">
        <v>49</v>
      </c>
      <c r="AL584" s="57" t="s">
        <v>49</v>
      </c>
      <c r="AM584" s="42" t="s">
        <v>49</v>
      </c>
      <c r="AN584" s="57" t="s">
        <v>49</v>
      </c>
      <c r="AO584" s="42" t="s">
        <v>49</v>
      </c>
      <c r="AP584" s="57" t="s">
        <v>49</v>
      </c>
      <c r="AQ584" s="42" t="s">
        <v>49</v>
      </c>
      <c r="AR584" s="57" t="s">
        <v>49</v>
      </c>
      <c r="AS584" s="42" t="s">
        <v>49</v>
      </c>
      <c r="AT584" s="57" t="s">
        <v>49</v>
      </c>
      <c r="AU584" s="42" t="s">
        <v>49</v>
      </c>
      <c r="AV584" s="57" t="s">
        <v>49</v>
      </c>
      <c r="AW584" s="42" t="s">
        <v>49</v>
      </c>
      <c r="AX584" s="57" t="s">
        <v>49</v>
      </c>
      <c r="AY584" s="42" t="s">
        <v>49</v>
      </c>
      <c r="AZ584" s="57" t="s">
        <v>49</v>
      </c>
      <c r="BA584" s="42" t="s">
        <v>49</v>
      </c>
      <c r="BB584" s="57" t="s">
        <v>49</v>
      </c>
      <c r="BC584" s="42" t="s">
        <v>49</v>
      </c>
      <c r="BD584" s="57" t="s">
        <v>49</v>
      </c>
      <c r="BE584" s="42" t="s">
        <v>49</v>
      </c>
      <c r="BF584" s="57" t="s">
        <v>49</v>
      </c>
      <c r="BG584" s="42" t="s">
        <v>49</v>
      </c>
      <c r="BH584" s="57" t="s">
        <v>49</v>
      </c>
    </row>
    <row r="585" spans="2:60" ht="11.25" customHeight="1" x14ac:dyDescent="0.2">
      <c r="B585" s="53">
        <v>0</v>
      </c>
      <c r="C585" s="54" t="s">
        <v>997</v>
      </c>
      <c r="D585" s="55">
        <v>0</v>
      </c>
      <c r="E585" s="42" t="s">
        <v>49</v>
      </c>
      <c r="F585" s="56" t="s">
        <v>49</v>
      </c>
      <c r="G585" s="42" t="s">
        <v>49</v>
      </c>
      <c r="H585" s="56" t="s">
        <v>49</v>
      </c>
      <c r="I585" s="42" t="s">
        <v>49</v>
      </c>
      <c r="J585" s="56" t="s">
        <v>49</v>
      </c>
      <c r="K585" s="42" t="s">
        <v>49</v>
      </c>
      <c r="L585" s="56" t="s">
        <v>49</v>
      </c>
      <c r="M585" s="42" t="s">
        <v>49</v>
      </c>
      <c r="N585" s="57" t="s">
        <v>49</v>
      </c>
      <c r="O585" s="42" t="s">
        <v>49</v>
      </c>
      <c r="P585" s="57" t="s">
        <v>49</v>
      </c>
      <c r="Q585" s="42" t="s">
        <v>49</v>
      </c>
      <c r="R585" s="57" t="s">
        <v>49</v>
      </c>
      <c r="S585" s="42" t="s">
        <v>49</v>
      </c>
      <c r="T585" s="57" t="s">
        <v>49</v>
      </c>
      <c r="U585" s="42" t="s">
        <v>49</v>
      </c>
      <c r="V585" s="57" t="s">
        <v>49</v>
      </c>
      <c r="W585" s="42" t="s">
        <v>49</v>
      </c>
      <c r="X585" s="57" t="s">
        <v>49</v>
      </c>
      <c r="Y585" s="42" t="s">
        <v>49</v>
      </c>
      <c r="Z585" s="57" t="s">
        <v>49</v>
      </c>
      <c r="AA585" s="42" t="s">
        <v>49</v>
      </c>
      <c r="AB585" s="57" t="s">
        <v>49</v>
      </c>
      <c r="AC585" s="42" t="s">
        <v>49</v>
      </c>
      <c r="AD585" s="57" t="s">
        <v>49</v>
      </c>
      <c r="AE585" s="42" t="s">
        <v>49</v>
      </c>
      <c r="AF585" s="57" t="s">
        <v>49</v>
      </c>
      <c r="AG585" s="42" t="s">
        <v>49</v>
      </c>
      <c r="AH585" s="57" t="s">
        <v>49</v>
      </c>
      <c r="AI585" s="42" t="s">
        <v>49</v>
      </c>
      <c r="AJ585" s="57" t="s">
        <v>49</v>
      </c>
      <c r="AK585" s="42" t="s">
        <v>49</v>
      </c>
      <c r="AL585" s="57" t="s">
        <v>49</v>
      </c>
      <c r="AM585" s="42" t="s">
        <v>49</v>
      </c>
      <c r="AN585" s="57" t="s">
        <v>49</v>
      </c>
      <c r="AO585" s="42" t="s">
        <v>49</v>
      </c>
      <c r="AP585" s="57" t="s">
        <v>49</v>
      </c>
      <c r="AQ585" s="42" t="s">
        <v>49</v>
      </c>
      <c r="AR585" s="57" t="s">
        <v>49</v>
      </c>
      <c r="AS585" s="42" t="s">
        <v>49</v>
      </c>
      <c r="AT585" s="57" t="s">
        <v>49</v>
      </c>
      <c r="AU585" s="42" t="s">
        <v>49</v>
      </c>
      <c r="AV585" s="57" t="s">
        <v>49</v>
      </c>
      <c r="AW585" s="42" t="s">
        <v>49</v>
      </c>
      <c r="AX585" s="57" t="s">
        <v>49</v>
      </c>
      <c r="AY585" s="42" t="s">
        <v>49</v>
      </c>
      <c r="AZ585" s="57" t="s">
        <v>49</v>
      </c>
      <c r="BA585" s="42" t="s">
        <v>49</v>
      </c>
      <c r="BB585" s="57" t="s">
        <v>49</v>
      </c>
      <c r="BC585" s="42" t="s">
        <v>49</v>
      </c>
      <c r="BD585" s="57" t="s">
        <v>49</v>
      </c>
      <c r="BE585" s="42" t="s">
        <v>49</v>
      </c>
      <c r="BF585" s="57" t="s">
        <v>49</v>
      </c>
      <c r="BG585" s="42" t="s">
        <v>49</v>
      </c>
      <c r="BH585" s="57" t="s">
        <v>49</v>
      </c>
    </row>
    <row r="586" spans="2:60" ht="11.25" customHeight="1" x14ac:dyDescent="0.2">
      <c r="B586" s="53">
        <v>0</v>
      </c>
      <c r="C586" s="54" t="s">
        <v>997</v>
      </c>
      <c r="D586" s="55">
        <v>0</v>
      </c>
      <c r="E586" s="42" t="s">
        <v>49</v>
      </c>
      <c r="F586" s="56" t="s">
        <v>49</v>
      </c>
      <c r="G586" s="42" t="s">
        <v>49</v>
      </c>
      <c r="H586" s="56" t="s">
        <v>49</v>
      </c>
      <c r="I586" s="42" t="s">
        <v>49</v>
      </c>
      <c r="J586" s="56" t="s">
        <v>49</v>
      </c>
      <c r="K586" s="42" t="s">
        <v>49</v>
      </c>
      <c r="L586" s="56" t="s">
        <v>49</v>
      </c>
      <c r="M586" s="42" t="s">
        <v>49</v>
      </c>
      <c r="N586" s="57" t="s">
        <v>49</v>
      </c>
      <c r="O586" s="42" t="s">
        <v>49</v>
      </c>
      <c r="P586" s="57" t="s">
        <v>49</v>
      </c>
      <c r="Q586" s="42" t="s">
        <v>49</v>
      </c>
      <c r="R586" s="57" t="s">
        <v>49</v>
      </c>
      <c r="S586" s="42" t="s">
        <v>49</v>
      </c>
      <c r="T586" s="57" t="s">
        <v>49</v>
      </c>
      <c r="U586" s="42" t="s">
        <v>49</v>
      </c>
      <c r="V586" s="57" t="s">
        <v>49</v>
      </c>
      <c r="W586" s="42" t="s">
        <v>49</v>
      </c>
      <c r="X586" s="57" t="s">
        <v>49</v>
      </c>
      <c r="Y586" s="42" t="s">
        <v>49</v>
      </c>
      <c r="Z586" s="57" t="s">
        <v>49</v>
      </c>
      <c r="AA586" s="42" t="s">
        <v>49</v>
      </c>
      <c r="AB586" s="57" t="s">
        <v>49</v>
      </c>
      <c r="AC586" s="42" t="s">
        <v>49</v>
      </c>
      <c r="AD586" s="57" t="s">
        <v>49</v>
      </c>
      <c r="AE586" s="42" t="s">
        <v>49</v>
      </c>
      <c r="AF586" s="57" t="s">
        <v>49</v>
      </c>
      <c r="AG586" s="42" t="s">
        <v>49</v>
      </c>
      <c r="AH586" s="57" t="s">
        <v>49</v>
      </c>
      <c r="AI586" s="42" t="s">
        <v>49</v>
      </c>
      <c r="AJ586" s="57" t="s">
        <v>49</v>
      </c>
      <c r="AK586" s="42" t="s">
        <v>49</v>
      </c>
      <c r="AL586" s="57" t="s">
        <v>49</v>
      </c>
      <c r="AM586" s="42" t="s">
        <v>49</v>
      </c>
      <c r="AN586" s="57" t="s">
        <v>49</v>
      </c>
      <c r="AO586" s="42" t="s">
        <v>49</v>
      </c>
      <c r="AP586" s="57" t="s">
        <v>49</v>
      </c>
      <c r="AQ586" s="42" t="s">
        <v>49</v>
      </c>
      <c r="AR586" s="57" t="s">
        <v>49</v>
      </c>
      <c r="AS586" s="42" t="s">
        <v>49</v>
      </c>
      <c r="AT586" s="57" t="s">
        <v>49</v>
      </c>
      <c r="AU586" s="42" t="s">
        <v>49</v>
      </c>
      <c r="AV586" s="57" t="s">
        <v>49</v>
      </c>
      <c r="AW586" s="42" t="s">
        <v>49</v>
      </c>
      <c r="AX586" s="57" t="s">
        <v>49</v>
      </c>
      <c r="AY586" s="42" t="s">
        <v>49</v>
      </c>
      <c r="AZ586" s="57" t="s">
        <v>49</v>
      </c>
      <c r="BA586" s="42" t="s">
        <v>49</v>
      </c>
      <c r="BB586" s="57" t="s">
        <v>49</v>
      </c>
      <c r="BC586" s="42" t="s">
        <v>49</v>
      </c>
      <c r="BD586" s="57" t="s">
        <v>49</v>
      </c>
      <c r="BE586" s="42" t="s">
        <v>49</v>
      </c>
      <c r="BF586" s="57" t="s">
        <v>49</v>
      </c>
      <c r="BG586" s="42" t="s">
        <v>49</v>
      </c>
      <c r="BH586" s="57" t="s">
        <v>49</v>
      </c>
    </row>
    <row r="587" spans="2:60" ht="11.25" customHeight="1" x14ac:dyDescent="0.2">
      <c r="B587" s="53">
        <v>0</v>
      </c>
      <c r="C587" s="54" t="s">
        <v>997</v>
      </c>
      <c r="D587" s="55">
        <v>0</v>
      </c>
      <c r="E587" s="42" t="s">
        <v>49</v>
      </c>
      <c r="F587" s="56" t="s">
        <v>49</v>
      </c>
      <c r="G587" s="42" t="s">
        <v>49</v>
      </c>
      <c r="H587" s="56" t="s">
        <v>49</v>
      </c>
      <c r="I587" s="42" t="s">
        <v>49</v>
      </c>
      <c r="J587" s="56" t="s">
        <v>49</v>
      </c>
      <c r="K587" s="42" t="s">
        <v>49</v>
      </c>
      <c r="L587" s="56" t="s">
        <v>49</v>
      </c>
      <c r="M587" s="42" t="s">
        <v>49</v>
      </c>
      <c r="N587" s="57" t="s">
        <v>49</v>
      </c>
      <c r="O587" s="42" t="s">
        <v>49</v>
      </c>
      <c r="P587" s="57" t="s">
        <v>49</v>
      </c>
      <c r="Q587" s="42" t="s">
        <v>49</v>
      </c>
      <c r="R587" s="57" t="s">
        <v>49</v>
      </c>
      <c r="S587" s="42" t="s">
        <v>49</v>
      </c>
      <c r="T587" s="57" t="s">
        <v>49</v>
      </c>
      <c r="U587" s="42" t="s">
        <v>49</v>
      </c>
      <c r="V587" s="57" t="s">
        <v>49</v>
      </c>
      <c r="W587" s="42" t="s">
        <v>49</v>
      </c>
      <c r="X587" s="57" t="s">
        <v>49</v>
      </c>
      <c r="Y587" s="42" t="s">
        <v>49</v>
      </c>
      <c r="Z587" s="57" t="s">
        <v>49</v>
      </c>
      <c r="AA587" s="42" t="s">
        <v>49</v>
      </c>
      <c r="AB587" s="57" t="s">
        <v>49</v>
      </c>
      <c r="AC587" s="42" t="s">
        <v>49</v>
      </c>
      <c r="AD587" s="57" t="s">
        <v>49</v>
      </c>
      <c r="AE587" s="42" t="s">
        <v>49</v>
      </c>
      <c r="AF587" s="57" t="s">
        <v>49</v>
      </c>
      <c r="AG587" s="42" t="s">
        <v>49</v>
      </c>
      <c r="AH587" s="57" t="s">
        <v>49</v>
      </c>
      <c r="AI587" s="42" t="s">
        <v>49</v>
      </c>
      <c r="AJ587" s="57" t="s">
        <v>49</v>
      </c>
      <c r="AK587" s="42" t="s">
        <v>49</v>
      </c>
      <c r="AL587" s="57" t="s">
        <v>49</v>
      </c>
      <c r="AM587" s="42" t="s">
        <v>49</v>
      </c>
      <c r="AN587" s="57" t="s">
        <v>49</v>
      </c>
      <c r="AO587" s="42" t="s">
        <v>49</v>
      </c>
      <c r="AP587" s="57" t="s">
        <v>49</v>
      </c>
      <c r="AQ587" s="42" t="s">
        <v>49</v>
      </c>
      <c r="AR587" s="57" t="s">
        <v>49</v>
      </c>
      <c r="AS587" s="42" t="s">
        <v>49</v>
      </c>
      <c r="AT587" s="57" t="s">
        <v>49</v>
      </c>
      <c r="AU587" s="42" t="s">
        <v>49</v>
      </c>
      <c r="AV587" s="57" t="s">
        <v>49</v>
      </c>
      <c r="AW587" s="42" t="s">
        <v>49</v>
      </c>
      <c r="AX587" s="57" t="s">
        <v>49</v>
      </c>
      <c r="AY587" s="42" t="s">
        <v>49</v>
      </c>
      <c r="AZ587" s="57" t="s">
        <v>49</v>
      </c>
      <c r="BA587" s="42" t="s">
        <v>49</v>
      </c>
      <c r="BB587" s="57" t="s">
        <v>49</v>
      </c>
      <c r="BC587" s="42" t="s">
        <v>49</v>
      </c>
      <c r="BD587" s="57" t="s">
        <v>49</v>
      </c>
      <c r="BE587" s="42" t="s">
        <v>49</v>
      </c>
      <c r="BF587" s="57" t="s">
        <v>49</v>
      </c>
      <c r="BG587" s="42" t="s">
        <v>49</v>
      </c>
      <c r="BH587" s="57" t="s">
        <v>49</v>
      </c>
    </row>
    <row r="588" spans="2:60" ht="11.25" customHeight="1" x14ac:dyDescent="0.2">
      <c r="B588" s="53">
        <v>0</v>
      </c>
      <c r="C588" s="54" t="s">
        <v>997</v>
      </c>
      <c r="D588" s="55">
        <v>0</v>
      </c>
      <c r="E588" s="42" t="s">
        <v>49</v>
      </c>
      <c r="F588" s="56" t="s">
        <v>49</v>
      </c>
      <c r="G588" s="42" t="s">
        <v>49</v>
      </c>
      <c r="H588" s="56" t="s">
        <v>49</v>
      </c>
      <c r="I588" s="42" t="s">
        <v>49</v>
      </c>
      <c r="J588" s="56" t="s">
        <v>49</v>
      </c>
      <c r="K588" s="42" t="s">
        <v>49</v>
      </c>
      <c r="L588" s="56" t="s">
        <v>49</v>
      </c>
      <c r="M588" s="42" t="s">
        <v>49</v>
      </c>
      <c r="N588" s="57" t="s">
        <v>49</v>
      </c>
      <c r="O588" s="42" t="s">
        <v>49</v>
      </c>
      <c r="P588" s="57" t="s">
        <v>49</v>
      </c>
      <c r="Q588" s="42" t="s">
        <v>49</v>
      </c>
      <c r="R588" s="57" t="s">
        <v>49</v>
      </c>
      <c r="S588" s="42" t="s">
        <v>49</v>
      </c>
      <c r="T588" s="57" t="s">
        <v>49</v>
      </c>
      <c r="U588" s="42" t="s">
        <v>49</v>
      </c>
      <c r="V588" s="57" t="s">
        <v>49</v>
      </c>
      <c r="W588" s="42" t="s">
        <v>49</v>
      </c>
      <c r="X588" s="57" t="s">
        <v>49</v>
      </c>
      <c r="Y588" s="42" t="s">
        <v>49</v>
      </c>
      <c r="Z588" s="57" t="s">
        <v>49</v>
      </c>
      <c r="AA588" s="42" t="s">
        <v>49</v>
      </c>
      <c r="AB588" s="57" t="s">
        <v>49</v>
      </c>
      <c r="AC588" s="42" t="s">
        <v>49</v>
      </c>
      <c r="AD588" s="57" t="s">
        <v>49</v>
      </c>
      <c r="AE588" s="42" t="s">
        <v>49</v>
      </c>
      <c r="AF588" s="57" t="s">
        <v>49</v>
      </c>
      <c r="AG588" s="42" t="s">
        <v>49</v>
      </c>
      <c r="AH588" s="57" t="s">
        <v>49</v>
      </c>
      <c r="AI588" s="42" t="s">
        <v>49</v>
      </c>
      <c r="AJ588" s="57" t="s">
        <v>49</v>
      </c>
      <c r="AK588" s="42" t="s">
        <v>49</v>
      </c>
      <c r="AL588" s="57" t="s">
        <v>49</v>
      </c>
      <c r="AM588" s="42" t="s">
        <v>49</v>
      </c>
      <c r="AN588" s="57" t="s">
        <v>49</v>
      </c>
      <c r="AO588" s="42" t="s">
        <v>49</v>
      </c>
      <c r="AP588" s="57" t="s">
        <v>49</v>
      </c>
      <c r="AQ588" s="42" t="s">
        <v>49</v>
      </c>
      <c r="AR588" s="57" t="s">
        <v>49</v>
      </c>
      <c r="AS588" s="42" t="s">
        <v>49</v>
      </c>
      <c r="AT588" s="57" t="s">
        <v>49</v>
      </c>
      <c r="AU588" s="42" t="s">
        <v>49</v>
      </c>
      <c r="AV588" s="57" t="s">
        <v>49</v>
      </c>
      <c r="AW588" s="42" t="s">
        <v>49</v>
      </c>
      <c r="AX588" s="57" t="s">
        <v>49</v>
      </c>
      <c r="AY588" s="42" t="s">
        <v>49</v>
      </c>
      <c r="AZ588" s="57" t="s">
        <v>49</v>
      </c>
      <c r="BA588" s="42" t="s">
        <v>49</v>
      </c>
      <c r="BB588" s="57" t="s">
        <v>49</v>
      </c>
      <c r="BC588" s="42" t="s">
        <v>49</v>
      </c>
      <c r="BD588" s="57" t="s">
        <v>49</v>
      </c>
      <c r="BE588" s="42" t="s">
        <v>49</v>
      </c>
      <c r="BF588" s="57" t="s">
        <v>49</v>
      </c>
      <c r="BG588" s="42" t="s">
        <v>49</v>
      </c>
      <c r="BH588" s="57" t="s">
        <v>49</v>
      </c>
    </row>
    <row r="589" spans="2:60" ht="11.25" customHeight="1" x14ac:dyDescent="0.2">
      <c r="B589" s="53">
        <v>0</v>
      </c>
      <c r="C589" s="54" t="s">
        <v>997</v>
      </c>
      <c r="D589" s="55">
        <v>0</v>
      </c>
      <c r="E589" s="42" t="s">
        <v>49</v>
      </c>
      <c r="F589" s="56" t="s">
        <v>49</v>
      </c>
      <c r="G589" s="42" t="s">
        <v>49</v>
      </c>
      <c r="H589" s="56" t="s">
        <v>49</v>
      </c>
      <c r="I589" s="42" t="s">
        <v>49</v>
      </c>
      <c r="J589" s="56" t="s">
        <v>49</v>
      </c>
      <c r="K589" s="42" t="s">
        <v>49</v>
      </c>
      <c r="L589" s="56" t="s">
        <v>49</v>
      </c>
      <c r="M589" s="42" t="s">
        <v>49</v>
      </c>
      <c r="N589" s="57" t="s">
        <v>49</v>
      </c>
      <c r="O589" s="42" t="s">
        <v>49</v>
      </c>
      <c r="P589" s="57" t="s">
        <v>49</v>
      </c>
      <c r="Q589" s="42" t="s">
        <v>49</v>
      </c>
      <c r="R589" s="57" t="s">
        <v>49</v>
      </c>
      <c r="S589" s="42" t="s">
        <v>49</v>
      </c>
      <c r="T589" s="57" t="s">
        <v>49</v>
      </c>
      <c r="U589" s="42" t="s">
        <v>49</v>
      </c>
      <c r="V589" s="57" t="s">
        <v>49</v>
      </c>
      <c r="W589" s="42" t="s">
        <v>49</v>
      </c>
      <c r="X589" s="57" t="s">
        <v>49</v>
      </c>
      <c r="Y589" s="42" t="s">
        <v>49</v>
      </c>
      <c r="Z589" s="57" t="s">
        <v>49</v>
      </c>
      <c r="AA589" s="42" t="s">
        <v>49</v>
      </c>
      <c r="AB589" s="57" t="s">
        <v>49</v>
      </c>
      <c r="AC589" s="42" t="s">
        <v>49</v>
      </c>
      <c r="AD589" s="57" t="s">
        <v>49</v>
      </c>
      <c r="AE589" s="42" t="s">
        <v>49</v>
      </c>
      <c r="AF589" s="57" t="s">
        <v>49</v>
      </c>
      <c r="AG589" s="42" t="s">
        <v>49</v>
      </c>
      <c r="AH589" s="57" t="s">
        <v>49</v>
      </c>
      <c r="AI589" s="42" t="s">
        <v>49</v>
      </c>
      <c r="AJ589" s="57" t="s">
        <v>49</v>
      </c>
      <c r="AK589" s="42" t="s">
        <v>49</v>
      </c>
      <c r="AL589" s="57" t="s">
        <v>49</v>
      </c>
      <c r="AM589" s="42" t="s">
        <v>49</v>
      </c>
      <c r="AN589" s="57" t="s">
        <v>49</v>
      </c>
      <c r="AO589" s="42" t="s">
        <v>49</v>
      </c>
      <c r="AP589" s="57" t="s">
        <v>49</v>
      </c>
      <c r="AQ589" s="42" t="s">
        <v>49</v>
      </c>
      <c r="AR589" s="57" t="s">
        <v>49</v>
      </c>
      <c r="AS589" s="42" t="s">
        <v>49</v>
      </c>
      <c r="AT589" s="57" t="s">
        <v>49</v>
      </c>
      <c r="AU589" s="42" t="s">
        <v>49</v>
      </c>
      <c r="AV589" s="57" t="s">
        <v>49</v>
      </c>
      <c r="AW589" s="42" t="s">
        <v>49</v>
      </c>
      <c r="AX589" s="57" t="s">
        <v>49</v>
      </c>
      <c r="AY589" s="42" t="s">
        <v>49</v>
      </c>
      <c r="AZ589" s="57" t="s">
        <v>49</v>
      </c>
      <c r="BA589" s="42" t="s">
        <v>49</v>
      </c>
      <c r="BB589" s="57" t="s">
        <v>49</v>
      </c>
      <c r="BC589" s="42" t="s">
        <v>49</v>
      </c>
      <c r="BD589" s="57" t="s">
        <v>49</v>
      </c>
      <c r="BE589" s="42" t="s">
        <v>49</v>
      </c>
      <c r="BF589" s="57" t="s">
        <v>49</v>
      </c>
      <c r="BG589" s="42" t="s">
        <v>49</v>
      </c>
      <c r="BH589" s="57" t="s">
        <v>49</v>
      </c>
    </row>
    <row r="590" spans="2:60" ht="11.25" customHeight="1" x14ac:dyDescent="0.2">
      <c r="B590" s="53">
        <v>0</v>
      </c>
      <c r="C590" s="54" t="s">
        <v>997</v>
      </c>
      <c r="D590" s="55">
        <v>0</v>
      </c>
      <c r="E590" s="42" t="s">
        <v>49</v>
      </c>
      <c r="F590" s="56" t="s">
        <v>49</v>
      </c>
      <c r="G590" s="42" t="s">
        <v>49</v>
      </c>
      <c r="H590" s="56" t="s">
        <v>49</v>
      </c>
      <c r="I590" s="42" t="s">
        <v>49</v>
      </c>
      <c r="J590" s="56" t="s">
        <v>49</v>
      </c>
      <c r="K590" s="42" t="s">
        <v>49</v>
      </c>
      <c r="L590" s="56" t="s">
        <v>49</v>
      </c>
      <c r="M590" s="42" t="s">
        <v>49</v>
      </c>
      <c r="N590" s="57" t="s">
        <v>49</v>
      </c>
      <c r="O590" s="42" t="s">
        <v>49</v>
      </c>
      <c r="P590" s="57" t="s">
        <v>49</v>
      </c>
      <c r="Q590" s="42" t="s">
        <v>49</v>
      </c>
      <c r="R590" s="57" t="s">
        <v>49</v>
      </c>
      <c r="S590" s="42" t="s">
        <v>49</v>
      </c>
      <c r="T590" s="57" t="s">
        <v>49</v>
      </c>
      <c r="U590" s="42" t="s">
        <v>49</v>
      </c>
      <c r="V590" s="57" t="s">
        <v>49</v>
      </c>
      <c r="W590" s="42" t="s">
        <v>49</v>
      </c>
      <c r="X590" s="57" t="s">
        <v>49</v>
      </c>
      <c r="Y590" s="42" t="s">
        <v>49</v>
      </c>
      <c r="Z590" s="57" t="s">
        <v>49</v>
      </c>
      <c r="AA590" s="42" t="s">
        <v>49</v>
      </c>
      <c r="AB590" s="57" t="s">
        <v>49</v>
      </c>
      <c r="AC590" s="42" t="s">
        <v>49</v>
      </c>
      <c r="AD590" s="57" t="s">
        <v>49</v>
      </c>
      <c r="AE590" s="42" t="s">
        <v>49</v>
      </c>
      <c r="AF590" s="57" t="s">
        <v>49</v>
      </c>
      <c r="AG590" s="42" t="s">
        <v>49</v>
      </c>
      <c r="AH590" s="57" t="s">
        <v>49</v>
      </c>
      <c r="AI590" s="42" t="s">
        <v>49</v>
      </c>
      <c r="AJ590" s="57" t="s">
        <v>49</v>
      </c>
      <c r="AK590" s="42" t="s">
        <v>49</v>
      </c>
      <c r="AL590" s="57" t="s">
        <v>49</v>
      </c>
      <c r="AM590" s="42" t="s">
        <v>49</v>
      </c>
      <c r="AN590" s="57" t="s">
        <v>49</v>
      </c>
      <c r="AO590" s="42" t="s">
        <v>49</v>
      </c>
      <c r="AP590" s="57" t="s">
        <v>49</v>
      </c>
      <c r="AQ590" s="42" t="s">
        <v>49</v>
      </c>
      <c r="AR590" s="57" t="s">
        <v>49</v>
      </c>
      <c r="AS590" s="42" t="s">
        <v>49</v>
      </c>
      <c r="AT590" s="57" t="s">
        <v>49</v>
      </c>
      <c r="AU590" s="42" t="s">
        <v>49</v>
      </c>
      <c r="AV590" s="57" t="s">
        <v>49</v>
      </c>
      <c r="AW590" s="42" t="s">
        <v>49</v>
      </c>
      <c r="AX590" s="57" t="s">
        <v>49</v>
      </c>
      <c r="AY590" s="42" t="s">
        <v>49</v>
      </c>
      <c r="AZ590" s="57" t="s">
        <v>49</v>
      </c>
      <c r="BA590" s="42" t="s">
        <v>49</v>
      </c>
      <c r="BB590" s="57" t="s">
        <v>49</v>
      </c>
      <c r="BC590" s="42" t="s">
        <v>49</v>
      </c>
      <c r="BD590" s="57" t="s">
        <v>49</v>
      </c>
      <c r="BE590" s="42" t="s">
        <v>49</v>
      </c>
      <c r="BF590" s="57" t="s">
        <v>49</v>
      </c>
      <c r="BG590" s="42" t="s">
        <v>49</v>
      </c>
      <c r="BH590" s="57" t="s">
        <v>49</v>
      </c>
    </row>
    <row r="591" spans="2:60" ht="11.25" customHeight="1" x14ac:dyDescent="0.2">
      <c r="B591" s="53">
        <v>0</v>
      </c>
      <c r="C591" s="54" t="s">
        <v>997</v>
      </c>
      <c r="D591" s="55">
        <v>0</v>
      </c>
      <c r="E591" s="42" t="s">
        <v>49</v>
      </c>
      <c r="F591" s="56" t="s">
        <v>49</v>
      </c>
      <c r="G591" s="42" t="s">
        <v>49</v>
      </c>
      <c r="H591" s="56" t="s">
        <v>49</v>
      </c>
      <c r="I591" s="42" t="s">
        <v>49</v>
      </c>
      <c r="J591" s="56" t="s">
        <v>49</v>
      </c>
      <c r="K591" s="42" t="s">
        <v>49</v>
      </c>
      <c r="L591" s="56" t="s">
        <v>49</v>
      </c>
      <c r="M591" s="42" t="s">
        <v>49</v>
      </c>
      <c r="N591" s="57" t="s">
        <v>49</v>
      </c>
      <c r="O591" s="42" t="s">
        <v>49</v>
      </c>
      <c r="P591" s="57" t="s">
        <v>49</v>
      </c>
      <c r="Q591" s="42" t="s">
        <v>49</v>
      </c>
      <c r="R591" s="57" t="s">
        <v>49</v>
      </c>
      <c r="S591" s="42" t="s">
        <v>49</v>
      </c>
      <c r="T591" s="57" t="s">
        <v>49</v>
      </c>
      <c r="U591" s="42" t="s">
        <v>49</v>
      </c>
      <c r="V591" s="57" t="s">
        <v>49</v>
      </c>
      <c r="W591" s="42" t="s">
        <v>49</v>
      </c>
      <c r="X591" s="57" t="s">
        <v>49</v>
      </c>
      <c r="Y591" s="42" t="s">
        <v>49</v>
      </c>
      <c r="Z591" s="57" t="s">
        <v>49</v>
      </c>
      <c r="AA591" s="42" t="s">
        <v>49</v>
      </c>
      <c r="AB591" s="57" t="s">
        <v>49</v>
      </c>
      <c r="AC591" s="42" t="s">
        <v>49</v>
      </c>
      <c r="AD591" s="57" t="s">
        <v>49</v>
      </c>
      <c r="AE591" s="42" t="s">
        <v>49</v>
      </c>
      <c r="AF591" s="57" t="s">
        <v>49</v>
      </c>
      <c r="AG591" s="42" t="s">
        <v>49</v>
      </c>
      <c r="AH591" s="57" t="s">
        <v>49</v>
      </c>
      <c r="AI591" s="42" t="s">
        <v>49</v>
      </c>
      <c r="AJ591" s="57" t="s">
        <v>49</v>
      </c>
      <c r="AK591" s="42" t="s">
        <v>49</v>
      </c>
      <c r="AL591" s="57" t="s">
        <v>49</v>
      </c>
      <c r="AM591" s="42" t="s">
        <v>49</v>
      </c>
      <c r="AN591" s="57" t="s">
        <v>49</v>
      </c>
      <c r="AO591" s="42" t="s">
        <v>49</v>
      </c>
      <c r="AP591" s="57" t="s">
        <v>49</v>
      </c>
      <c r="AQ591" s="42" t="s">
        <v>49</v>
      </c>
      <c r="AR591" s="57" t="s">
        <v>49</v>
      </c>
      <c r="AS591" s="42" t="s">
        <v>49</v>
      </c>
      <c r="AT591" s="57" t="s">
        <v>49</v>
      </c>
      <c r="AU591" s="42" t="s">
        <v>49</v>
      </c>
      <c r="AV591" s="57" t="s">
        <v>49</v>
      </c>
      <c r="AW591" s="42" t="s">
        <v>49</v>
      </c>
      <c r="AX591" s="57" t="s">
        <v>49</v>
      </c>
      <c r="AY591" s="42" t="s">
        <v>49</v>
      </c>
      <c r="AZ591" s="57" t="s">
        <v>49</v>
      </c>
      <c r="BA591" s="42" t="s">
        <v>49</v>
      </c>
      <c r="BB591" s="57" t="s">
        <v>49</v>
      </c>
      <c r="BC591" s="42" t="s">
        <v>49</v>
      </c>
      <c r="BD591" s="57" t="s">
        <v>49</v>
      </c>
      <c r="BE591" s="42" t="s">
        <v>49</v>
      </c>
      <c r="BF591" s="57" t="s">
        <v>49</v>
      </c>
      <c r="BG591" s="42" t="s">
        <v>49</v>
      </c>
      <c r="BH591" s="57" t="s">
        <v>49</v>
      </c>
    </row>
    <row r="592" spans="2:60" ht="11.25" customHeight="1" x14ac:dyDescent="0.2">
      <c r="B592" s="53">
        <v>0</v>
      </c>
      <c r="C592" s="54" t="s">
        <v>997</v>
      </c>
      <c r="D592" s="55">
        <v>0</v>
      </c>
      <c r="E592" s="42" t="s">
        <v>49</v>
      </c>
      <c r="F592" s="56" t="s">
        <v>49</v>
      </c>
      <c r="G592" s="42" t="s">
        <v>49</v>
      </c>
      <c r="H592" s="56" t="s">
        <v>49</v>
      </c>
      <c r="I592" s="42" t="s">
        <v>49</v>
      </c>
      <c r="J592" s="56" t="s">
        <v>49</v>
      </c>
      <c r="K592" s="42" t="s">
        <v>49</v>
      </c>
      <c r="L592" s="56" t="s">
        <v>49</v>
      </c>
      <c r="M592" s="42" t="s">
        <v>49</v>
      </c>
      <c r="N592" s="57" t="s">
        <v>49</v>
      </c>
      <c r="O592" s="42" t="s">
        <v>49</v>
      </c>
      <c r="P592" s="57" t="s">
        <v>49</v>
      </c>
      <c r="Q592" s="42" t="s">
        <v>49</v>
      </c>
      <c r="R592" s="57" t="s">
        <v>49</v>
      </c>
      <c r="S592" s="42" t="s">
        <v>49</v>
      </c>
      <c r="T592" s="57" t="s">
        <v>49</v>
      </c>
      <c r="U592" s="42" t="s">
        <v>49</v>
      </c>
      <c r="V592" s="57" t="s">
        <v>49</v>
      </c>
      <c r="W592" s="42" t="s">
        <v>49</v>
      </c>
      <c r="X592" s="57" t="s">
        <v>49</v>
      </c>
      <c r="Y592" s="42" t="s">
        <v>49</v>
      </c>
      <c r="Z592" s="57" t="s">
        <v>49</v>
      </c>
      <c r="AA592" s="42" t="s">
        <v>49</v>
      </c>
      <c r="AB592" s="57" t="s">
        <v>49</v>
      </c>
      <c r="AC592" s="42" t="s">
        <v>49</v>
      </c>
      <c r="AD592" s="57" t="s">
        <v>49</v>
      </c>
      <c r="AE592" s="42" t="s">
        <v>49</v>
      </c>
      <c r="AF592" s="57" t="s">
        <v>49</v>
      </c>
      <c r="AG592" s="42" t="s">
        <v>49</v>
      </c>
      <c r="AH592" s="57" t="s">
        <v>49</v>
      </c>
      <c r="AI592" s="42" t="s">
        <v>49</v>
      </c>
      <c r="AJ592" s="57" t="s">
        <v>49</v>
      </c>
      <c r="AK592" s="42" t="s">
        <v>49</v>
      </c>
      <c r="AL592" s="57" t="s">
        <v>49</v>
      </c>
      <c r="AM592" s="42" t="s">
        <v>49</v>
      </c>
      <c r="AN592" s="57" t="s">
        <v>49</v>
      </c>
      <c r="AO592" s="42" t="s">
        <v>49</v>
      </c>
      <c r="AP592" s="57" t="s">
        <v>49</v>
      </c>
      <c r="AQ592" s="42" t="s">
        <v>49</v>
      </c>
      <c r="AR592" s="57" t="s">
        <v>49</v>
      </c>
      <c r="AS592" s="42" t="s">
        <v>49</v>
      </c>
      <c r="AT592" s="57" t="s">
        <v>49</v>
      </c>
      <c r="AU592" s="42" t="s">
        <v>49</v>
      </c>
      <c r="AV592" s="57" t="s">
        <v>49</v>
      </c>
      <c r="AW592" s="42" t="s">
        <v>49</v>
      </c>
      <c r="AX592" s="57" t="s">
        <v>49</v>
      </c>
      <c r="AY592" s="42" t="s">
        <v>49</v>
      </c>
      <c r="AZ592" s="57" t="s">
        <v>49</v>
      </c>
      <c r="BA592" s="42" t="s">
        <v>49</v>
      </c>
      <c r="BB592" s="57" t="s">
        <v>49</v>
      </c>
      <c r="BC592" s="42" t="s">
        <v>49</v>
      </c>
      <c r="BD592" s="57" t="s">
        <v>49</v>
      </c>
      <c r="BE592" s="42" t="s">
        <v>49</v>
      </c>
      <c r="BF592" s="57" t="s">
        <v>49</v>
      </c>
      <c r="BG592" s="42" t="s">
        <v>49</v>
      </c>
      <c r="BH592" s="57" t="s">
        <v>49</v>
      </c>
    </row>
    <row r="593" spans="2:60" ht="11.25" customHeight="1" x14ac:dyDescent="0.2">
      <c r="B593" s="53">
        <v>0</v>
      </c>
      <c r="C593" s="54" t="s">
        <v>997</v>
      </c>
      <c r="D593" s="55">
        <v>0</v>
      </c>
      <c r="E593" s="42" t="s">
        <v>49</v>
      </c>
      <c r="F593" s="56" t="s">
        <v>49</v>
      </c>
      <c r="G593" s="42" t="s">
        <v>49</v>
      </c>
      <c r="H593" s="56" t="s">
        <v>49</v>
      </c>
      <c r="I593" s="42" t="s">
        <v>49</v>
      </c>
      <c r="J593" s="56" t="s">
        <v>49</v>
      </c>
      <c r="K593" s="42" t="s">
        <v>49</v>
      </c>
      <c r="L593" s="56" t="s">
        <v>49</v>
      </c>
      <c r="M593" s="42" t="s">
        <v>49</v>
      </c>
      <c r="N593" s="57" t="s">
        <v>49</v>
      </c>
      <c r="O593" s="42" t="s">
        <v>49</v>
      </c>
      <c r="P593" s="57" t="s">
        <v>49</v>
      </c>
      <c r="Q593" s="42" t="s">
        <v>49</v>
      </c>
      <c r="R593" s="57" t="s">
        <v>49</v>
      </c>
      <c r="S593" s="42" t="s">
        <v>49</v>
      </c>
      <c r="T593" s="57" t="s">
        <v>49</v>
      </c>
      <c r="U593" s="42" t="s">
        <v>49</v>
      </c>
      <c r="V593" s="57" t="s">
        <v>49</v>
      </c>
      <c r="W593" s="42" t="s">
        <v>49</v>
      </c>
      <c r="X593" s="57" t="s">
        <v>49</v>
      </c>
      <c r="Y593" s="42" t="s">
        <v>49</v>
      </c>
      <c r="Z593" s="57" t="s">
        <v>49</v>
      </c>
      <c r="AA593" s="42" t="s">
        <v>49</v>
      </c>
      <c r="AB593" s="57" t="s">
        <v>49</v>
      </c>
      <c r="AC593" s="42" t="s">
        <v>49</v>
      </c>
      <c r="AD593" s="57" t="s">
        <v>49</v>
      </c>
      <c r="AE593" s="42" t="s">
        <v>49</v>
      </c>
      <c r="AF593" s="57" t="s">
        <v>49</v>
      </c>
      <c r="AG593" s="42" t="s">
        <v>49</v>
      </c>
      <c r="AH593" s="57" t="s">
        <v>49</v>
      </c>
      <c r="AI593" s="42" t="s">
        <v>49</v>
      </c>
      <c r="AJ593" s="57" t="s">
        <v>49</v>
      </c>
      <c r="AK593" s="42" t="s">
        <v>49</v>
      </c>
      <c r="AL593" s="57" t="s">
        <v>49</v>
      </c>
      <c r="AM593" s="42" t="s">
        <v>49</v>
      </c>
      <c r="AN593" s="57" t="s">
        <v>49</v>
      </c>
      <c r="AO593" s="42" t="s">
        <v>49</v>
      </c>
      <c r="AP593" s="57" t="s">
        <v>49</v>
      </c>
      <c r="AQ593" s="42" t="s">
        <v>49</v>
      </c>
      <c r="AR593" s="57" t="s">
        <v>49</v>
      </c>
      <c r="AS593" s="42" t="s">
        <v>49</v>
      </c>
      <c r="AT593" s="57" t="s">
        <v>49</v>
      </c>
      <c r="AU593" s="42" t="s">
        <v>49</v>
      </c>
      <c r="AV593" s="57" t="s">
        <v>49</v>
      </c>
      <c r="AW593" s="42" t="s">
        <v>49</v>
      </c>
      <c r="AX593" s="57" t="s">
        <v>49</v>
      </c>
      <c r="AY593" s="42" t="s">
        <v>49</v>
      </c>
      <c r="AZ593" s="57" t="s">
        <v>49</v>
      </c>
      <c r="BA593" s="42" t="s">
        <v>49</v>
      </c>
      <c r="BB593" s="57" t="s">
        <v>49</v>
      </c>
      <c r="BC593" s="42" t="s">
        <v>49</v>
      </c>
      <c r="BD593" s="57" t="s">
        <v>49</v>
      </c>
      <c r="BE593" s="42" t="s">
        <v>49</v>
      </c>
      <c r="BF593" s="57" t="s">
        <v>49</v>
      </c>
      <c r="BG593" s="42" t="s">
        <v>49</v>
      </c>
      <c r="BH593" s="57" t="s">
        <v>49</v>
      </c>
    </row>
    <row r="594" spans="2:60" ht="11.25" customHeight="1" x14ac:dyDescent="0.2">
      <c r="B594" s="53">
        <v>0</v>
      </c>
      <c r="C594" s="54" t="s">
        <v>997</v>
      </c>
      <c r="D594" s="55">
        <v>0</v>
      </c>
      <c r="E594" s="42" t="s">
        <v>49</v>
      </c>
      <c r="F594" s="56" t="s">
        <v>49</v>
      </c>
      <c r="G594" s="42" t="s">
        <v>49</v>
      </c>
      <c r="H594" s="56" t="s">
        <v>49</v>
      </c>
      <c r="I594" s="42" t="s">
        <v>49</v>
      </c>
      <c r="J594" s="56" t="s">
        <v>49</v>
      </c>
      <c r="K594" s="42" t="s">
        <v>49</v>
      </c>
      <c r="L594" s="56" t="s">
        <v>49</v>
      </c>
      <c r="M594" s="42" t="s">
        <v>49</v>
      </c>
      <c r="N594" s="57" t="s">
        <v>49</v>
      </c>
      <c r="O594" s="42" t="s">
        <v>49</v>
      </c>
      <c r="P594" s="57" t="s">
        <v>49</v>
      </c>
      <c r="Q594" s="42" t="s">
        <v>49</v>
      </c>
      <c r="R594" s="57" t="s">
        <v>49</v>
      </c>
      <c r="S594" s="42" t="s">
        <v>49</v>
      </c>
      <c r="T594" s="57" t="s">
        <v>49</v>
      </c>
      <c r="U594" s="42" t="s">
        <v>49</v>
      </c>
      <c r="V594" s="57" t="s">
        <v>49</v>
      </c>
      <c r="W594" s="42" t="s">
        <v>49</v>
      </c>
      <c r="X594" s="57" t="s">
        <v>49</v>
      </c>
      <c r="Y594" s="42" t="s">
        <v>49</v>
      </c>
      <c r="Z594" s="57" t="s">
        <v>49</v>
      </c>
      <c r="AA594" s="42" t="s">
        <v>49</v>
      </c>
      <c r="AB594" s="57" t="s">
        <v>49</v>
      </c>
      <c r="AC594" s="42" t="s">
        <v>49</v>
      </c>
      <c r="AD594" s="57" t="s">
        <v>49</v>
      </c>
      <c r="AE594" s="42" t="s">
        <v>49</v>
      </c>
      <c r="AF594" s="57" t="s">
        <v>49</v>
      </c>
      <c r="AG594" s="42" t="s">
        <v>49</v>
      </c>
      <c r="AH594" s="57" t="s">
        <v>49</v>
      </c>
      <c r="AI594" s="42" t="s">
        <v>49</v>
      </c>
      <c r="AJ594" s="57" t="s">
        <v>49</v>
      </c>
      <c r="AK594" s="42" t="s">
        <v>49</v>
      </c>
      <c r="AL594" s="57" t="s">
        <v>49</v>
      </c>
      <c r="AM594" s="42" t="s">
        <v>49</v>
      </c>
      <c r="AN594" s="57" t="s">
        <v>49</v>
      </c>
      <c r="AO594" s="42" t="s">
        <v>49</v>
      </c>
      <c r="AP594" s="57" t="s">
        <v>49</v>
      </c>
      <c r="AQ594" s="42" t="s">
        <v>49</v>
      </c>
      <c r="AR594" s="57" t="s">
        <v>49</v>
      </c>
      <c r="AS594" s="42" t="s">
        <v>49</v>
      </c>
      <c r="AT594" s="57" t="s">
        <v>49</v>
      </c>
      <c r="AU594" s="42" t="s">
        <v>49</v>
      </c>
      <c r="AV594" s="57" t="s">
        <v>49</v>
      </c>
      <c r="AW594" s="42" t="s">
        <v>49</v>
      </c>
      <c r="AX594" s="57" t="s">
        <v>49</v>
      </c>
      <c r="AY594" s="42" t="s">
        <v>49</v>
      </c>
      <c r="AZ594" s="57" t="s">
        <v>49</v>
      </c>
      <c r="BA594" s="42" t="s">
        <v>49</v>
      </c>
      <c r="BB594" s="57" t="s">
        <v>49</v>
      </c>
      <c r="BC594" s="42" t="s">
        <v>49</v>
      </c>
      <c r="BD594" s="57" t="s">
        <v>49</v>
      </c>
      <c r="BE594" s="42" t="s">
        <v>49</v>
      </c>
      <c r="BF594" s="57" t="s">
        <v>49</v>
      </c>
      <c r="BG594" s="42" t="s">
        <v>49</v>
      </c>
      <c r="BH594" s="57" t="s">
        <v>49</v>
      </c>
    </row>
    <row r="595" spans="2:60" ht="11.25" customHeight="1" x14ac:dyDescent="0.2">
      <c r="B595" s="53">
        <v>0</v>
      </c>
      <c r="C595" s="54" t="s">
        <v>997</v>
      </c>
      <c r="D595" s="55">
        <v>0</v>
      </c>
      <c r="E595" s="42" t="s">
        <v>49</v>
      </c>
      <c r="F595" s="56" t="s">
        <v>49</v>
      </c>
      <c r="G595" s="42" t="s">
        <v>49</v>
      </c>
      <c r="H595" s="56" t="s">
        <v>49</v>
      </c>
      <c r="I595" s="42" t="s">
        <v>49</v>
      </c>
      <c r="J595" s="56" t="s">
        <v>49</v>
      </c>
      <c r="K595" s="42" t="s">
        <v>49</v>
      </c>
      <c r="L595" s="56" t="s">
        <v>49</v>
      </c>
      <c r="M595" s="42" t="s">
        <v>49</v>
      </c>
      <c r="N595" s="57" t="s">
        <v>49</v>
      </c>
      <c r="O595" s="42" t="s">
        <v>49</v>
      </c>
      <c r="P595" s="57" t="s">
        <v>49</v>
      </c>
      <c r="Q595" s="42" t="s">
        <v>49</v>
      </c>
      <c r="R595" s="57" t="s">
        <v>49</v>
      </c>
      <c r="S595" s="42" t="s">
        <v>49</v>
      </c>
      <c r="T595" s="57" t="s">
        <v>49</v>
      </c>
      <c r="U595" s="42" t="s">
        <v>49</v>
      </c>
      <c r="V595" s="57" t="s">
        <v>49</v>
      </c>
      <c r="W595" s="42" t="s">
        <v>49</v>
      </c>
      <c r="X595" s="57" t="s">
        <v>49</v>
      </c>
      <c r="Y595" s="42" t="s">
        <v>49</v>
      </c>
      <c r="Z595" s="57" t="s">
        <v>49</v>
      </c>
      <c r="AA595" s="42" t="s">
        <v>49</v>
      </c>
      <c r="AB595" s="57" t="s">
        <v>49</v>
      </c>
      <c r="AC595" s="42" t="s">
        <v>49</v>
      </c>
      <c r="AD595" s="57" t="s">
        <v>49</v>
      </c>
      <c r="AE595" s="42" t="s">
        <v>49</v>
      </c>
      <c r="AF595" s="57" t="s">
        <v>49</v>
      </c>
      <c r="AG595" s="42" t="s">
        <v>49</v>
      </c>
      <c r="AH595" s="57" t="s">
        <v>49</v>
      </c>
      <c r="AI595" s="42" t="s">
        <v>49</v>
      </c>
      <c r="AJ595" s="57" t="s">
        <v>49</v>
      </c>
      <c r="AK595" s="42" t="s">
        <v>49</v>
      </c>
      <c r="AL595" s="57" t="s">
        <v>49</v>
      </c>
      <c r="AM595" s="42" t="s">
        <v>49</v>
      </c>
      <c r="AN595" s="57" t="s">
        <v>49</v>
      </c>
      <c r="AO595" s="42" t="s">
        <v>49</v>
      </c>
      <c r="AP595" s="57" t="s">
        <v>49</v>
      </c>
      <c r="AQ595" s="42" t="s">
        <v>49</v>
      </c>
      <c r="AR595" s="57" t="s">
        <v>49</v>
      </c>
      <c r="AS595" s="42" t="s">
        <v>49</v>
      </c>
      <c r="AT595" s="57" t="s">
        <v>49</v>
      </c>
      <c r="AU595" s="42" t="s">
        <v>49</v>
      </c>
      <c r="AV595" s="57" t="s">
        <v>49</v>
      </c>
      <c r="AW595" s="42" t="s">
        <v>49</v>
      </c>
      <c r="AX595" s="57" t="s">
        <v>49</v>
      </c>
      <c r="AY595" s="42" t="s">
        <v>49</v>
      </c>
      <c r="AZ595" s="57" t="s">
        <v>49</v>
      </c>
      <c r="BA595" s="42" t="s">
        <v>49</v>
      </c>
      <c r="BB595" s="57" t="s">
        <v>49</v>
      </c>
      <c r="BC595" s="42" t="s">
        <v>49</v>
      </c>
      <c r="BD595" s="57" t="s">
        <v>49</v>
      </c>
      <c r="BE595" s="42" t="s">
        <v>49</v>
      </c>
      <c r="BF595" s="57" t="s">
        <v>49</v>
      </c>
      <c r="BG595" s="42" t="s">
        <v>49</v>
      </c>
      <c r="BH595" s="57" t="s">
        <v>49</v>
      </c>
    </row>
    <row r="596" spans="2:60" ht="11.25" customHeight="1" x14ac:dyDescent="0.2">
      <c r="B596" s="53">
        <v>0</v>
      </c>
      <c r="C596" s="54" t="s">
        <v>997</v>
      </c>
      <c r="D596" s="55">
        <v>0</v>
      </c>
      <c r="E596" s="42" t="s">
        <v>49</v>
      </c>
      <c r="F596" s="56" t="s">
        <v>49</v>
      </c>
      <c r="G596" s="42" t="s">
        <v>49</v>
      </c>
      <c r="H596" s="56" t="s">
        <v>49</v>
      </c>
      <c r="I596" s="42" t="s">
        <v>49</v>
      </c>
      <c r="J596" s="56" t="s">
        <v>49</v>
      </c>
      <c r="K596" s="42" t="s">
        <v>49</v>
      </c>
      <c r="L596" s="56" t="s">
        <v>49</v>
      </c>
      <c r="M596" s="42" t="s">
        <v>49</v>
      </c>
      <c r="N596" s="57" t="s">
        <v>49</v>
      </c>
      <c r="O596" s="42" t="s">
        <v>49</v>
      </c>
      <c r="P596" s="57" t="s">
        <v>49</v>
      </c>
      <c r="Q596" s="42" t="s">
        <v>49</v>
      </c>
      <c r="R596" s="57" t="s">
        <v>49</v>
      </c>
      <c r="S596" s="42" t="s">
        <v>49</v>
      </c>
      <c r="T596" s="57" t="s">
        <v>49</v>
      </c>
      <c r="U596" s="42" t="s">
        <v>49</v>
      </c>
      <c r="V596" s="57" t="s">
        <v>49</v>
      </c>
      <c r="W596" s="42" t="s">
        <v>49</v>
      </c>
      <c r="X596" s="57" t="s">
        <v>49</v>
      </c>
      <c r="Y596" s="42" t="s">
        <v>49</v>
      </c>
      <c r="Z596" s="57" t="s">
        <v>49</v>
      </c>
      <c r="AA596" s="42" t="s">
        <v>49</v>
      </c>
      <c r="AB596" s="57" t="s">
        <v>49</v>
      </c>
      <c r="AC596" s="42" t="s">
        <v>49</v>
      </c>
      <c r="AD596" s="57" t="s">
        <v>49</v>
      </c>
      <c r="AE596" s="42" t="s">
        <v>49</v>
      </c>
      <c r="AF596" s="57" t="s">
        <v>49</v>
      </c>
      <c r="AG596" s="42" t="s">
        <v>49</v>
      </c>
      <c r="AH596" s="57" t="s">
        <v>49</v>
      </c>
      <c r="AI596" s="42" t="s">
        <v>49</v>
      </c>
      <c r="AJ596" s="57" t="s">
        <v>49</v>
      </c>
      <c r="AK596" s="42" t="s">
        <v>49</v>
      </c>
      <c r="AL596" s="57" t="s">
        <v>49</v>
      </c>
      <c r="AM596" s="42" t="s">
        <v>49</v>
      </c>
      <c r="AN596" s="57" t="s">
        <v>49</v>
      </c>
      <c r="AO596" s="42" t="s">
        <v>49</v>
      </c>
      <c r="AP596" s="57" t="s">
        <v>49</v>
      </c>
      <c r="AQ596" s="42" t="s">
        <v>49</v>
      </c>
      <c r="AR596" s="57" t="s">
        <v>49</v>
      </c>
      <c r="AS596" s="42" t="s">
        <v>49</v>
      </c>
      <c r="AT596" s="57" t="s">
        <v>49</v>
      </c>
      <c r="AU596" s="42" t="s">
        <v>49</v>
      </c>
      <c r="AV596" s="57" t="s">
        <v>49</v>
      </c>
      <c r="AW596" s="42" t="s">
        <v>49</v>
      </c>
      <c r="AX596" s="57" t="s">
        <v>49</v>
      </c>
      <c r="AY596" s="42" t="s">
        <v>49</v>
      </c>
      <c r="AZ596" s="57" t="s">
        <v>49</v>
      </c>
      <c r="BA596" s="42" t="s">
        <v>49</v>
      </c>
      <c r="BB596" s="57" t="s">
        <v>49</v>
      </c>
      <c r="BC596" s="42" t="s">
        <v>49</v>
      </c>
      <c r="BD596" s="57" t="s">
        <v>49</v>
      </c>
      <c r="BE596" s="42" t="s">
        <v>49</v>
      </c>
      <c r="BF596" s="57" t="s">
        <v>49</v>
      </c>
      <c r="BG596" s="42" t="s">
        <v>49</v>
      </c>
      <c r="BH596" s="57" t="s">
        <v>49</v>
      </c>
    </row>
    <row r="597" spans="2:60" ht="11.25" customHeight="1" x14ac:dyDescent="0.2">
      <c r="B597" s="53">
        <v>0</v>
      </c>
      <c r="C597" s="54" t="s">
        <v>997</v>
      </c>
      <c r="D597" s="55">
        <v>0</v>
      </c>
      <c r="E597" s="42" t="s">
        <v>49</v>
      </c>
      <c r="F597" s="56" t="s">
        <v>49</v>
      </c>
      <c r="G597" s="42" t="s">
        <v>49</v>
      </c>
      <c r="H597" s="56" t="s">
        <v>49</v>
      </c>
      <c r="I597" s="42" t="s">
        <v>49</v>
      </c>
      <c r="J597" s="56" t="s">
        <v>49</v>
      </c>
      <c r="K597" s="42" t="s">
        <v>49</v>
      </c>
      <c r="L597" s="56" t="s">
        <v>49</v>
      </c>
      <c r="M597" s="42" t="s">
        <v>49</v>
      </c>
      <c r="N597" s="57" t="s">
        <v>49</v>
      </c>
      <c r="O597" s="42" t="s">
        <v>49</v>
      </c>
      <c r="P597" s="57" t="s">
        <v>49</v>
      </c>
      <c r="Q597" s="42" t="s">
        <v>49</v>
      </c>
      <c r="R597" s="57" t="s">
        <v>49</v>
      </c>
      <c r="S597" s="42" t="s">
        <v>49</v>
      </c>
      <c r="T597" s="57" t="s">
        <v>49</v>
      </c>
      <c r="U597" s="42" t="s">
        <v>49</v>
      </c>
      <c r="V597" s="57" t="s">
        <v>49</v>
      </c>
      <c r="W597" s="42" t="s">
        <v>49</v>
      </c>
      <c r="X597" s="57" t="s">
        <v>49</v>
      </c>
      <c r="Y597" s="42" t="s">
        <v>49</v>
      </c>
      <c r="Z597" s="57" t="s">
        <v>49</v>
      </c>
      <c r="AA597" s="42" t="s">
        <v>49</v>
      </c>
      <c r="AB597" s="57" t="s">
        <v>49</v>
      </c>
      <c r="AC597" s="42" t="s">
        <v>49</v>
      </c>
      <c r="AD597" s="57" t="s">
        <v>49</v>
      </c>
      <c r="AE597" s="42" t="s">
        <v>49</v>
      </c>
      <c r="AF597" s="57" t="s">
        <v>49</v>
      </c>
      <c r="AG597" s="42" t="s">
        <v>49</v>
      </c>
      <c r="AH597" s="57" t="s">
        <v>49</v>
      </c>
      <c r="AI597" s="42" t="s">
        <v>49</v>
      </c>
      <c r="AJ597" s="57" t="s">
        <v>49</v>
      </c>
      <c r="AK597" s="42" t="s">
        <v>49</v>
      </c>
      <c r="AL597" s="57" t="s">
        <v>49</v>
      </c>
      <c r="AM597" s="42" t="s">
        <v>49</v>
      </c>
      <c r="AN597" s="57" t="s">
        <v>49</v>
      </c>
      <c r="AO597" s="42" t="s">
        <v>49</v>
      </c>
      <c r="AP597" s="57" t="s">
        <v>49</v>
      </c>
      <c r="AQ597" s="42" t="s">
        <v>49</v>
      </c>
      <c r="AR597" s="57" t="s">
        <v>49</v>
      </c>
      <c r="AS597" s="42" t="s">
        <v>49</v>
      </c>
      <c r="AT597" s="57" t="s">
        <v>49</v>
      </c>
      <c r="AU597" s="42" t="s">
        <v>49</v>
      </c>
      <c r="AV597" s="57" t="s">
        <v>49</v>
      </c>
      <c r="AW597" s="42" t="s">
        <v>49</v>
      </c>
      <c r="AX597" s="57" t="s">
        <v>49</v>
      </c>
      <c r="AY597" s="42" t="s">
        <v>49</v>
      </c>
      <c r="AZ597" s="57" t="s">
        <v>49</v>
      </c>
      <c r="BA597" s="42" t="s">
        <v>49</v>
      </c>
      <c r="BB597" s="57" t="s">
        <v>49</v>
      </c>
      <c r="BC597" s="42" t="s">
        <v>49</v>
      </c>
      <c r="BD597" s="57" t="s">
        <v>49</v>
      </c>
      <c r="BE597" s="42" t="s">
        <v>49</v>
      </c>
      <c r="BF597" s="57" t="s">
        <v>49</v>
      </c>
      <c r="BG597" s="42" t="s">
        <v>49</v>
      </c>
      <c r="BH597" s="57" t="s">
        <v>49</v>
      </c>
    </row>
    <row r="598" spans="2:60" ht="11.25" customHeight="1" x14ac:dyDescent="0.2">
      <c r="B598" s="53">
        <v>0</v>
      </c>
      <c r="C598" s="54" t="s">
        <v>997</v>
      </c>
      <c r="D598" s="55">
        <v>0</v>
      </c>
      <c r="E598" s="42" t="s">
        <v>49</v>
      </c>
      <c r="F598" s="56" t="s">
        <v>49</v>
      </c>
      <c r="G598" s="42" t="s">
        <v>49</v>
      </c>
      <c r="H598" s="56" t="s">
        <v>49</v>
      </c>
      <c r="I598" s="42" t="s">
        <v>49</v>
      </c>
      <c r="J598" s="56" t="s">
        <v>49</v>
      </c>
      <c r="K598" s="42" t="s">
        <v>49</v>
      </c>
      <c r="L598" s="56" t="s">
        <v>49</v>
      </c>
      <c r="M598" s="42" t="s">
        <v>49</v>
      </c>
      <c r="N598" s="57" t="s">
        <v>49</v>
      </c>
      <c r="O598" s="42" t="s">
        <v>49</v>
      </c>
      <c r="P598" s="57" t="s">
        <v>49</v>
      </c>
      <c r="Q598" s="42" t="s">
        <v>49</v>
      </c>
      <c r="R598" s="57" t="s">
        <v>49</v>
      </c>
      <c r="S598" s="42" t="s">
        <v>49</v>
      </c>
      <c r="T598" s="57" t="s">
        <v>49</v>
      </c>
      <c r="U598" s="42" t="s">
        <v>49</v>
      </c>
      <c r="V598" s="57" t="s">
        <v>49</v>
      </c>
      <c r="W598" s="42" t="s">
        <v>49</v>
      </c>
      <c r="X598" s="57" t="s">
        <v>49</v>
      </c>
      <c r="Y598" s="42" t="s">
        <v>49</v>
      </c>
      <c r="Z598" s="57" t="s">
        <v>49</v>
      </c>
      <c r="AA598" s="42" t="s">
        <v>49</v>
      </c>
      <c r="AB598" s="57" t="s">
        <v>49</v>
      </c>
      <c r="AC598" s="42" t="s">
        <v>49</v>
      </c>
      <c r="AD598" s="57" t="s">
        <v>49</v>
      </c>
      <c r="AE598" s="42" t="s">
        <v>49</v>
      </c>
      <c r="AF598" s="57" t="s">
        <v>49</v>
      </c>
      <c r="AG598" s="42" t="s">
        <v>49</v>
      </c>
      <c r="AH598" s="57" t="s">
        <v>49</v>
      </c>
      <c r="AI598" s="42" t="s">
        <v>49</v>
      </c>
      <c r="AJ598" s="57" t="s">
        <v>49</v>
      </c>
      <c r="AK598" s="42" t="s">
        <v>49</v>
      </c>
      <c r="AL598" s="57" t="s">
        <v>49</v>
      </c>
      <c r="AM598" s="42" t="s">
        <v>49</v>
      </c>
      <c r="AN598" s="57" t="s">
        <v>49</v>
      </c>
      <c r="AO598" s="42" t="s">
        <v>49</v>
      </c>
      <c r="AP598" s="57" t="s">
        <v>49</v>
      </c>
      <c r="AQ598" s="42" t="s">
        <v>49</v>
      </c>
      <c r="AR598" s="57" t="s">
        <v>49</v>
      </c>
      <c r="AS598" s="42" t="s">
        <v>49</v>
      </c>
      <c r="AT598" s="57" t="s">
        <v>49</v>
      </c>
      <c r="AU598" s="42" t="s">
        <v>49</v>
      </c>
      <c r="AV598" s="57" t="s">
        <v>49</v>
      </c>
      <c r="AW598" s="42" t="s">
        <v>49</v>
      </c>
      <c r="AX598" s="57" t="s">
        <v>49</v>
      </c>
      <c r="AY598" s="42" t="s">
        <v>49</v>
      </c>
      <c r="AZ598" s="57" t="s">
        <v>49</v>
      </c>
      <c r="BA598" s="42" t="s">
        <v>49</v>
      </c>
      <c r="BB598" s="57" t="s">
        <v>49</v>
      </c>
      <c r="BC598" s="42" t="s">
        <v>49</v>
      </c>
      <c r="BD598" s="57" t="s">
        <v>49</v>
      </c>
      <c r="BE598" s="42" t="s">
        <v>49</v>
      </c>
      <c r="BF598" s="57" t="s">
        <v>49</v>
      </c>
      <c r="BG598" s="42" t="s">
        <v>49</v>
      </c>
      <c r="BH598" s="57" t="s">
        <v>49</v>
      </c>
    </row>
    <row r="599" spans="2:60" ht="11.25" customHeight="1" x14ac:dyDescent="0.2">
      <c r="B599" s="53">
        <v>0</v>
      </c>
      <c r="C599" s="54" t="s">
        <v>997</v>
      </c>
      <c r="D599" s="55">
        <v>0</v>
      </c>
      <c r="E599" s="42" t="s">
        <v>49</v>
      </c>
      <c r="F599" s="56" t="s">
        <v>49</v>
      </c>
      <c r="G599" s="42" t="s">
        <v>49</v>
      </c>
      <c r="H599" s="56" t="s">
        <v>49</v>
      </c>
      <c r="I599" s="42" t="s">
        <v>49</v>
      </c>
      <c r="J599" s="56" t="s">
        <v>49</v>
      </c>
      <c r="K599" s="42" t="s">
        <v>49</v>
      </c>
      <c r="L599" s="56" t="s">
        <v>49</v>
      </c>
      <c r="M599" s="42" t="s">
        <v>49</v>
      </c>
      <c r="N599" s="57" t="s">
        <v>49</v>
      </c>
      <c r="O599" s="42" t="s">
        <v>49</v>
      </c>
      <c r="P599" s="57" t="s">
        <v>49</v>
      </c>
      <c r="Q599" s="42" t="s">
        <v>49</v>
      </c>
      <c r="R599" s="57" t="s">
        <v>49</v>
      </c>
      <c r="S599" s="42" t="s">
        <v>49</v>
      </c>
      <c r="T599" s="57" t="s">
        <v>49</v>
      </c>
      <c r="U599" s="42" t="s">
        <v>49</v>
      </c>
      <c r="V599" s="57" t="s">
        <v>49</v>
      </c>
      <c r="W599" s="42" t="s">
        <v>49</v>
      </c>
      <c r="X599" s="57" t="s">
        <v>49</v>
      </c>
      <c r="Y599" s="42" t="s">
        <v>49</v>
      </c>
      <c r="Z599" s="57" t="s">
        <v>49</v>
      </c>
      <c r="AA599" s="42" t="s">
        <v>49</v>
      </c>
      <c r="AB599" s="57" t="s">
        <v>49</v>
      </c>
      <c r="AC599" s="42" t="s">
        <v>49</v>
      </c>
      <c r="AD599" s="57" t="s">
        <v>49</v>
      </c>
      <c r="AE599" s="42" t="s">
        <v>49</v>
      </c>
      <c r="AF599" s="57" t="s">
        <v>49</v>
      </c>
      <c r="AG599" s="42" t="s">
        <v>49</v>
      </c>
      <c r="AH599" s="57" t="s">
        <v>49</v>
      </c>
      <c r="AI599" s="42" t="s">
        <v>49</v>
      </c>
      <c r="AJ599" s="57" t="s">
        <v>49</v>
      </c>
      <c r="AK599" s="42" t="s">
        <v>49</v>
      </c>
      <c r="AL599" s="57" t="s">
        <v>49</v>
      </c>
      <c r="AM599" s="42" t="s">
        <v>49</v>
      </c>
      <c r="AN599" s="57" t="s">
        <v>49</v>
      </c>
      <c r="AO599" s="42" t="s">
        <v>49</v>
      </c>
      <c r="AP599" s="57" t="s">
        <v>49</v>
      </c>
      <c r="AQ599" s="42" t="s">
        <v>49</v>
      </c>
      <c r="AR599" s="57" t="s">
        <v>49</v>
      </c>
      <c r="AS599" s="42" t="s">
        <v>49</v>
      </c>
      <c r="AT599" s="57" t="s">
        <v>49</v>
      </c>
      <c r="AU599" s="42" t="s">
        <v>49</v>
      </c>
      <c r="AV599" s="57" t="s">
        <v>49</v>
      </c>
      <c r="AW599" s="42" t="s">
        <v>49</v>
      </c>
      <c r="AX599" s="57" t="s">
        <v>49</v>
      </c>
      <c r="AY599" s="42" t="s">
        <v>49</v>
      </c>
      <c r="AZ599" s="57" t="s">
        <v>49</v>
      </c>
      <c r="BA599" s="42" t="s">
        <v>49</v>
      </c>
      <c r="BB599" s="57" t="s">
        <v>49</v>
      </c>
      <c r="BC599" s="42" t="s">
        <v>49</v>
      </c>
      <c r="BD599" s="57" t="s">
        <v>49</v>
      </c>
      <c r="BE599" s="42" t="s">
        <v>49</v>
      </c>
      <c r="BF599" s="57" t="s">
        <v>49</v>
      </c>
      <c r="BG599" s="42" t="s">
        <v>49</v>
      </c>
      <c r="BH599" s="57" t="s">
        <v>49</v>
      </c>
    </row>
    <row r="600" spans="2:60" ht="11.25" customHeight="1" x14ac:dyDescent="0.2">
      <c r="B600" s="53">
        <v>0</v>
      </c>
      <c r="C600" s="54" t="s">
        <v>997</v>
      </c>
      <c r="D600" s="55">
        <v>0</v>
      </c>
      <c r="E600" s="42" t="s">
        <v>49</v>
      </c>
      <c r="F600" s="56" t="s">
        <v>49</v>
      </c>
      <c r="G600" s="42" t="s">
        <v>49</v>
      </c>
      <c r="H600" s="56" t="s">
        <v>49</v>
      </c>
      <c r="I600" s="42" t="s">
        <v>49</v>
      </c>
      <c r="J600" s="56" t="s">
        <v>49</v>
      </c>
      <c r="K600" s="42" t="s">
        <v>49</v>
      </c>
      <c r="L600" s="56" t="s">
        <v>49</v>
      </c>
      <c r="M600" s="42" t="s">
        <v>49</v>
      </c>
      <c r="N600" s="57" t="s">
        <v>49</v>
      </c>
      <c r="O600" s="42" t="s">
        <v>49</v>
      </c>
      <c r="P600" s="57" t="s">
        <v>49</v>
      </c>
      <c r="Q600" s="42" t="s">
        <v>49</v>
      </c>
      <c r="R600" s="57" t="s">
        <v>49</v>
      </c>
      <c r="S600" s="42" t="s">
        <v>49</v>
      </c>
      <c r="T600" s="57" t="s">
        <v>49</v>
      </c>
      <c r="U600" s="42" t="s">
        <v>49</v>
      </c>
      <c r="V600" s="57" t="s">
        <v>49</v>
      </c>
      <c r="W600" s="42" t="s">
        <v>49</v>
      </c>
      <c r="X600" s="57" t="s">
        <v>49</v>
      </c>
      <c r="Y600" s="42" t="s">
        <v>49</v>
      </c>
      <c r="Z600" s="57" t="s">
        <v>49</v>
      </c>
      <c r="AA600" s="42" t="s">
        <v>49</v>
      </c>
      <c r="AB600" s="57" t="s">
        <v>49</v>
      </c>
      <c r="AC600" s="42" t="s">
        <v>49</v>
      </c>
      <c r="AD600" s="57" t="s">
        <v>49</v>
      </c>
      <c r="AE600" s="42" t="s">
        <v>49</v>
      </c>
      <c r="AF600" s="57" t="s">
        <v>49</v>
      </c>
      <c r="AG600" s="42" t="s">
        <v>49</v>
      </c>
      <c r="AH600" s="57" t="s">
        <v>49</v>
      </c>
      <c r="AI600" s="42" t="s">
        <v>49</v>
      </c>
      <c r="AJ600" s="57" t="s">
        <v>49</v>
      </c>
      <c r="AK600" s="42" t="s">
        <v>49</v>
      </c>
      <c r="AL600" s="57" t="s">
        <v>49</v>
      </c>
      <c r="AM600" s="42" t="s">
        <v>49</v>
      </c>
      <c r="AN600" s="57" t="s">
        <v>49</v>
      </c>
      <c r="AO600" s="42" t="s">
        <v>49</v>
      </c>
      <c r="AP600" s="57" t="s">
        <v>49</v>
      </c>
      <c r="AQ600" s="42" t="s">
        <v>49</v>
      </c>
      <c r="AR600" s="57" t="s">
        <v>49</v>
      </c>
      <c r="AS600" s="42" t="s">
        <v>49</v>
      </c>
      <c r="AT600" s="57" t="s">
        <v>49</v>
      </c>
      <c r="AU600" s="42" t="s">
        <v>49</v>
      </c>
      <c r="AV600" s="57" t="s">
        <v>49</v>
      </c>
      <c r="AW600" s="42" t="s">
        <v>49</v>
      </c>
      <c r="AX600" s="57" t="s">
        <v>49</v>
      </c>
      <c r="AY600" s="42" t="s">
        <v>49</v>
      </c>
      <c r="AZ600" s="57" t="s">
        <v>49</v>
      </c>
      <c r="BA600" s="42" t="s">
        <v>49</v>
      </c>
      <c r="BB600" s="57" t="s">
        <v>49</v>
      </c>
      <c r="BC600" s="42" t="s">
        <v>49</v>
      </c>
      <c r="BD600" s="57" t="s">
        <v>49</v>
      </c>
      <c r="BE600" s="42" t="s">
        <v>49</v>
      </c>
      <c r="BF600" s="57" t="s">
        <v>49</v>
      </c>
      <c r="BG600" s="42" t="s">
        <v>49</v>
      </c>
      <c r="BH600" s="57" t="s">
        <v>49</v>
      </c>
    </row>
    <row r="601" spans="2:60" ht="11.25" customHeight="1" x14ac:dyDescent="0.2">
      <c r="B601" s="53">
        <v>0</v>
      </c>
      <c r="C601" s="54" t="s">
        <v>997</v>
      </c>
      <c r="D601" s="55">
        <v>0</v>
      </c>
      <c r="E601" s="42" t="s">
        <v>49</v>
      </c>
      <c r="F601" s="56" t="s">
        <v>49</v>
      </c>
      <c r="G601" s="42" t="s">
        <v>49</v>
      </c>
      <c r="H601" s="56" t="s">
        <v>49</v>
      </c>
      <c r="I601" s="42" t="s">
        <v>49</v>
      </c>
      <c r="J601" s="56" t="s">
        <v>49</v>
      </c>
      <c r="K601" s="42" t="s">
        <v>49</v>
      </c>
      <c r="L601" s="56" t="s">
        <v>49</v>
      </c>
      <c r="M601" s="42" t="s">
        <v>49</v>
      </c>
      <c r="N601" s="57" t="s">
        <v>49</v>
      </c>
      <c r="O601" s="42" t="s">
        <v>49</v>
      </c>
      <c r="P601" s="57" t="s">
        <v>49</v>
      </c>
      <c r="Q601" s="42" t="s">
        <v>49</v>
      </c>
      <c r="R601" s="57" t="s">
        <v>49</v>
      </c>
      <c r="S601" s="42" t="s">
        <v>49</v>
      </c>
      <c r="T601" s="57" t="s">
        <v>49</v>
      </c>
      <c r="U601" s="42" t="s">
        <v>49</v>
      </c>
      <c r="V601" s="57" t="s">
        <v>49</v>
      </c>
      <c r="W601" s="42" t="s">
        <v>49</v>
      </c>
      <c r="X601" s="57" t="s">
        <v>49</v>
      </c>
      <c r="Y601" s="42" t="s">
        <v>49</v>
      </c>
      <c r="Z601" s="57" t="s">
        <v>49</v>
      </c>
      <c r="AA601" s="42" t="s">
        <v>49</v>
      </c>
      <c r="AB601" s="57" t="s">
        <v>49</v>
      </c>
      <c r="AC601" s="42" t="s">
        <v>49</v>
      </c>
      <c r="AD601" s="57" t="s">
        <v>49</v>
      </c>
      <c r="AE601" s="42" t="s">
        <v>49</v>
      </c>
      <c r="AF601" s="57" t="s">
        <v>49</v>
      </c>
      <c r="AG601" s="42" t="s">
        <v>49</v>
      </c>
      <c r="AH601" s="57" t="s">
        <v>49</v>
      </c>
      <c r="AI601" s="42" t="s">
        <v>49</v>
      </c>
      <c r="AJ601" s="57" t="s">
        <v>49</v>
      </c>
      <c r="AK601" s="42" t="s">
        <v>49</v>
      </c>
      <c r="AL601" s="57" t="s">
        <v>49</v>
      </c>
      <c r="AM601" s="42" t="s">
        <v>49</v>
      </c>
      <c r="AN601" s="57" t="s">
        <v>49</v>
      </c>
      <c r="AO601" s="42" t="s">
        <v>49</v>
      </c>
      <c r="AP601" s="57" t="s">
        <v>49</v>
      </c>
      <c r="AQ601" s="42" t="s">
        <v>49</v>
      </c>
      <c r="AR601" s="57" t="s">
        <v>49</v>
      </c>
      <c r="AS601" s="42" t="s">
        <v>49</v>
      </c>
      <c r="AT601" s="57" t="s">
        <v>49</v>
      </c>
      <c r="AU601" s="42" t="s">
        <v>49</v>
      </c>
      <c r="AV601" s="57" t="s">
        <v>49</v>
      </c>
      <c r="AW601" s="42" t="s">
        <v>49</v>
      </c>
      <c r="AX601" s="57" t="s">
        <v>49</v>
      </c>
      <c r="AY601" s="42" t="s">
        <v>49</v>
      </c>
      <c r="AZ601" s="57" t="s">
        <v>49</v>
      </c>
      <c r="BA601" s="42" t="s">
        <v>49</v>
      </c>
      <c r="BB601" s="57" t="s">
        <v>49</v>
      </c>
      <c r="BC601" s="42" t="s">
        <v>49</v>
      </c>
      <c r="BD601" s="57" t="s">
        <v>49</v>
      </c>
      <c r="BE601" s="42" t="s">
        <v>49</v>
      </c>
      <c r="BF601" s="57" t="s">
        <v>49</v>
      </c>
      <c r="BG601" s="42" t="s">
        <v>49</v>
      </c>
      <c r="BH601" s="57" t="s">
        <v>49</v>
      </c>
    </row>
    <row r="602" spans="2:60" ht="11.25" customHeight="1" x14ac:dyDescent="0.2">
      <c r="B602" s="53">
        <v>0</v>
      </c>
      <c r="C602" s="54" t="s">
        <v>997</v>
      </c>
      <c r="D602" s="55">
        <v>0</v>
      </c>
      <c r="E602" s="42" t="s">
        <v>49</v>
      </c>
      <c r="F602" s="56" t="s">
        <v>49</v>
      </c>
      <c r="G602" s="42" t="s">
        <v>49</v>
      </c>
      <c r="H602" s="56" t="s">
        <v>49</v>
      </c>
      <c r="I602" s="42" t="s">
        <v>49</v>
      </c>
      <c r="J602" s="56" t="s">
        <v>49</v>
      </c>
      <c r="K602" s="42" t="s">
        <v>49</v>
      </c>
      <c r="L602" s="56" t="s">
        <v>49</v>
      </c>
      <c r="M602" s="42" t="s">
        <v>49</v>
      </c>
      <c r="N602" s="57" t="s">
        <v>49</v>
      </c>
      <c r="O602" s="42" t="s">
        <v>49</v>
      </c>
      <c r="P602" s="57" t="s">
        <v>49</v>
      </c>
      <c r="Q602" s="42" t="s">
        <v>49</v>
      </c>
      <c r="R602" s="57" t="s">
        <v>49</v>
      </c>
      <c r="S602" s="42" t="s">
        <v>49</v>
      </c>
      <c r="T602" s="57" t="s">
        <v>49</v>
      </c>
      <c r="U602" s="42" t="s">
        <v>49</v>
      </c>
      <c r="V602" s="57" t="s">
        <v>49</v>
      </c>
      <c r="W602" s="42" t="s">
        <v>49</v>
      </c>
      <c r="X602" s="57" t="s">
        <v>49</v>
      </c>
      <c r="Y602" s="42" t="s">
        <v>49</v>
      </c>
      <c r="Z602" s="57" t="s">
        <v>49</v>
      </c>
      <c r="AA602" s="42" t="s">
        <v>49</v>
      </c>
      <c r="AB602" s="57" t="s">
        <v>49</v>
      </c>
      <c r="AC602" s="42" t="s">
        <v>49</v>
      </c>
      <c r="AD602" s="57" t="s">
        <v>49</v>
      </c>
      <c r="AE602" s="42" t="s">
        <v>49</v>
      </c>
      <c r="AF602" s="57" t="s">
        <v>49</v>
      </c>
      <c r="AG602" s="42" t="s">
        <v>49</v>
      </c>
      <c r="AH602" s="57" t="s">
        <v>49</v>
      </c>
      <c r="AI602" s="42" t="s">
        <v>49</v>
      </c>
      <c r="AJ602" s="57" t="s">
        <v>49</v>
      </c>
      <c r="AK602" s="42" t="s">
        <v>49</v>
      </c>
      <c r="AL602" s="57" t="s">
        <v>49</v>
      </c>
      <c r="AM602" s="42" t="s">
        <v>49</v>
      </c>
      <c r="AN602" s="57" t="s">
        <v>49</v>
      </c>
      <c r="AO602" s="42" t="s">
        <v>49</v>
      </c>
      <c r="AP602" s="57" t="s">
        <v>49</v>
      </c>
      <c r="AQ602" s="42" t="s">
        <v>49</v>
      </c>
      <c r="AR602" s="57" t="s">
        <v>49</v>
      </c>
      <c r="AS602" s="42" t="s">
        <v>49</v>
      </c>
      <c r="AT602" s="57" t="s">
        <v>49</v>
      </c>
      <c r="AU602" s="42" t="s">
        <v>49</v>
      </c>
      <c r="AV602" s="57" t="s">
        <v>49</v>
      </c>
      <c r="AW602" s="42" t="s">
        <v>49</v>
      </c>
      <c r="AX602" s="57" t="s">
        <v>49</v>
      </c>
      <c r="AY602" s="42" t="s">
        <v>49</v>
      </c>
      <c r="AZ602" s="57" t="s">
        <v>49</v>
      </c>
      <c r="BA602" s="42" t="s">
        <v>49</v>
      </c>
      <c r="BB602" s="57" t="s">
        <v>49</v>
      </c>
      <c r="BC602" s="42" t="s">
        <v>49</v>
      </c>
      <c r="BD602" s="57" t="s">
        <v>49</v>
      </c>
      <c r="BE602" s="42" t="s">
        <v>49</v>
      </c>
      <c r="BF602" s="57" t="s">
        <v>49</v>
      </c>
      <c r="BG602" s="42" t="s">
        <v>49</v>
      </c>
      <c r="BH602" s="57" t="s">
        <v>49</v>
      </c>
    </row>
    <row r="603" spans="2:60" ht="11.25" customHeight="1" x14ac:dyDescent="0.2">
      <c r="B603" s="53">
        <v>0</v>
      </c>
      <c r="C603" s="54" t="s">
        <v>997</v>
      </c>
      <c r="D603" s="55">
        <v>0</v>
      </c>
      <c r="E603" s="42" t="s">
        <v>49</v>
      </c>
      <c r="F603" s="56" t="s">
        <v>49</v>
      </c>
      <c r="G603" s="42" t="s">
        <v>49</v>
      </c>
      <c r="H603" s="56" t="s">
        <v>49</v>
      </c>
      <c r="I603" s="42" t="s">
        <v>49</v>
      </c>
      <c r="J603" s="56" t="s">
        <v>49</v>
      </c>
      <c r="K603" s="42" t="s">
        <v>49</v>
      </c>
      <c r="L603" s="56" t="s">
        <v>49</v>
      </c>
      <c r="M603" s="42" t="s">
        <v>49</v>
      </c>
      <c r="N603" s="57" t="s">
        <v>49</v>
      </c>
      <c r="O603" s="42" t="s">
        <v>49</v>
      </c>
      <c r="P603" s="57" t="s">
        <v>49</v>
      </c>
      <c r="Q603" s="42" t="s">
        <v>49</v>
      </c>
      <c r="R603" s="57" t="s">
        <v>49</v>
      </c>
      <c r="S603" s="42" t="s">
        <v>49</v>
      </c>
      <c r="T603" s="57" t="s">
        <v>49</v>
      </c>
      <c r="U603" s="42" t="s">
        <v>49</v>
      </c>
      <c r="V603" s="57" t="s">
        <v>49</v>
      </c>
      <c r="W603" s="42" t="s">
        <v>49</v>
      </c>
      <c r="X603" s="57" t="s">
        <v>49</v>
      </c>
      <c r="Y603" s="42" t="s">
        <v>49</v>
      </c>
      <c r="Z603" s="57" t="s">
        <v>49</v>
      </c>
      <c r="AA603" s="42" t="s">
        <v>49</v>
      </c>
      <c r="AB603" s="57" t="s">
        <v>49</v>
      </c>
      <c r="AC603" s="42" t="s">
        <v>49</v>
      </c>
      <c r="AD603" s="57" t="s">
        <v>49</v>
      </c>
      <c r="AE603" s="42" t="s">
        <v>49</v>
      </c>
      <c r="AF603" s="57" t="s">
        <v>49</v>
      </c>
      <c r="AG603" s="42" t="s">
        <v>49</v>
      </c>
      <c r="AH603" s="57" t="s">
        <v>49</v>
      </c>
      <c r="AI603" s="42" t="s">
        <v>49</v>
      </c>
      <c r="AJ603" s="57" t="s">
        <v>49</v>
      </c>
      <c r="AK603" s="42" t="s">
        <v>49</v>
      </c>
      <c r="AL603" s="57" t="s">
        <v>49</v>
      </c>
      <c r="AM603" s="42" t="s">
        <v>49</v>
      </c>
      <c r="AN603" s="57" t="s">
        <v>49</v>
      </c>
      <c r="AO603" s="42" t="s">
        <v>49</v>
      </c>
      <c r="AP603" s="57" t="s">
        <v>49</v>
      </c>
      <c r="AQ603" s="42" t="s">
        <v>49</v>
      </c>
      <c r="AR603" s="57" t="s">
        <v>49</v>
      </c>
      <c r="AS603" s="42" t="s">
        <v>49</v>
      </c>
      <c r="AT603" s="57" t="s">
        <v>49</v>
      </c>
      <c r="AU603" s="42" t="s">
        <v>49</v>
      </c>
      <c r="AV603" s="57" t="s">
        <v>49</v>
      </c>
      <c r="AW603" s="42" t="s">
        <v>49</v>
      </c>
      <c r="AX603" s="57" t="s">
        <v>49</v>
      </c>
      <c r="AY603" s="42" t="s">
        <v>49</v>
      </c>
      <c r="AZ603" s="57" t="s">
        <v>49</v>
      </c>
      <c r="BA603" s="42" t="s">
        <v>49</v>
      </c>
      <c r="BB603" s="57" t="s">
        <v>49</v>
      </c>
      <c r="BC603" s="42" t="s">
        <v>49</v>
      </c>
      <c r="BD603" s="57" t="s">
        <v>49</v>
      </c>
      <c r="BE603" s="42" t="s">
        <v>49</v>
      </c>
      <c r="BF603" s="57" t="s">
        <v>49</v>
      </c>
      <c r="BG603" s="42" t="s">
        <v>49</v>
      </c>
      <c r="BH603" s="57" t="s">
        <v>49</v>
      </c>
    </row>
    <row r="604" spans="2:60" ht="11.25" customHeight="1" x14ac:dyDescent="0.2">
      <c r="B604" s="53">
        <v>0</v>
      </c>
      <c r="C604" s="54" t="s">
        <v>997</v>
      </c>
      <c r="D604" s="55">
        <v>0</v>
      </c>
      <c r="E604" s="42" t="s">
        <v>49</v>
      </c>
      <c r="F604" s="56" t="s">
        <v>49</v>
      </c>
      <c r="G604" s="42" t="s">
        <v>49</v>
      </c>
      <c r="H604" s="56" t="s">
        <v>49</v>
      </c>
      <c r="I604" s="42" t="s">
        <v>49</v>
      </c>
      <c r="J604" s="56" t="s">
        <v>49</v>
      </c>
      <c r="K604" s="42" t="s">
        <v>49</v>
      </c>
      <c r="L604" s="56" t="s">
        <v>49</v>
      </c>
      <c r="M604" s="42" t="s">
        <v>49</v>
      </c>
      <c r="N604" s="57" t="s">
        <v>49</v>
      </c>
      <c r="O604" s="42" t="s">
        <v>49</v>
      </c>
      <c r="P604" s="57" t="s">
        <v>49</v>
      </c>
      <c r="Q604" s="42" t="s">
        <v>49</v>
      </c>
      <c r="R604" s="57" t="s">
        <v>49</v>
      </c>
      <c r="S604" s="42" t="s">
        <v>49</v>
      </c>
      <c r="T604" s="57" t="s">
        <v>49</v>
      </c>
      <c r="U604" s="42" t="s">
        <v>49</v>
      </c>
      <c r="V604" s="57" t="s">
        <v>49</v>
      </c>
      <c r="W604" s="42" t="s">
        <v>49</v>
      </c>
      <c r="X604" s="57" t="s">
        <v>49</v>
      </c>
      <c r="Y604" s="42" t="s">
        <v>49</v>
      </c>
      <c r="Z604" s="57" t="s">
        <v>49</v>
      </c>
      <c r="AA604" s="42" t="s">
        <v>49</v>
      </c>
      <c r="AB604" s="57" t="s">
        <v>49</v>
      </c>
      <c r="AC604" s="42" t="s">
        <v>49</v>
      </c>
      <c r="AD604" s="57" t="s">
        <v>49</v>
      </c>
      <c r="AE604" s="42" t="s">
        <v>49</v>
      </c>
      <c r="AF604" s="57" t="s">
        <v>49</v>
      </c>
      <c r="AG604" s="42" t="s">
        <v>49</v>
      </c>
      <c r="AH604" s="57" t="s">
        <v>49</v>
      </c>
      <c r="AI604" s="42" t="s">
        <v>49</v>
      </c>
      <c r="AJ604" s="57" t="s">
        <v>49</v>
      </c>
      <c r="AK604" s="42" t="s">
        <v>49</v>
      </c>
      <c r="AL604" s="57" t="s">
        <v>49</v>
      </c>
      <c r="AM604" s="42" t="s">
        <v>49</v>
      </c>
      <c r="AN604" s="57" t="s">
        <v>49</v>
      </c>
      <c r="AO604" s="42" t="s">
        <v>49</v>
      </c>
      <c r="AP604" s="57" t="s">
        <v>49</v>
      </c>
      <c r="AQ604" s="42" t="s">
        <v>49</v>
      </c>
      <c r="AR604" s="57" t="s">
        <v>49</v>
      </c>
      <c r="AS604" s="42" t="s">
        <v>49</v>
      </c>
      <c r="AT604" s="57" t="s">
        <v>49</v>
      </c>
      <c r="AU604" s="42" t="s">
        <v>49</v>
      </c>
      <c r="AV604" s="57" t="s">
        <v>49</v>
      </c>
      <c r="AW604" s="42" t="s">
        <v>49</v>
      </c>
      <c r="AX604" s="57" t="s">
        <v>49</v>
      </c>
      <c r="AY604" s="42" t="s">
        <v>49</v>
      </c>
      <c r="AZ604" s="57" t="s">
        <v>49</v>
      </c>
      <c r="BA604" s="42" t="s">
        <v>49</v>
      </c>
      <c r="BB604" s="57" t="s">
        <v>49</v>
      </c>
      <c r="BC604" s="42" t="s">
        <v>49</v>
      </c>
      <c r="BD604" s="57" t="s">
        <v>49</v>
      </c>
      <c r="BE604" s="42" t="s">
        <v>49</v>
      </c>
      <c r="BF604" s="57" t="s">
        <v>49</v>
      </c>
      <c r="BG604" s="42" t="s">
        <v>49</v>
      </c>
      <c r="BH604" s="57" t="s">
        <v>49</v>
      </c>
    </row>
    <row r="605" spans="2:60" ht="11.25" customHeight="1" x14ac:dyDescent="0.2">
      <c r="B605" s="53">
        <v>0</v>
      </c>
      <c r="C605" s="54" t="s">
        <v>997</v>
      </c>
      <c r="D605" s="55">
        <v>0</v>
      </c>
      <c r="E605" s="42" t="s">
        <v>49</v>
      </c>
      <c r="F605" s="56" t="s">
        <v>49</v>
      </c>
      <c r="G605" s="42" t="s">
        <v>49</v>
      </c>
      <c r="H605" s="56" t="s">
        <v>49</v>
      </c>
      <c r="I605" s="42" t="s">
        <v>49</v>
      </c>
      <c r="J605" s="56" t="s">
        <v>49</v>
      </c>
      <c r="K605" s="42" t="s">
        <v>49</v>
      </c>
      <c r="L605" s="56" t="s">
        <v>49</v>
      </c>
      <c r="M605" s="42" t="s">
        <v>49</v>
      </c>
      <c r="N605" s="57" t="s">
        <v>49</v>
      </c>
      <c r="O605" s="42" t="s">
        <v>49</v>
      </c>
      <c r="P605" s="57" t="s">
        <v>49</v>
      </c>
      <c r="Q605" s="42" t="s">
        <v>49</v>
      </c>
      <c r="R605" s="57" t="s">
        <v>49</v>
      </c>
      <c r="S605" s="42" t="s">
        <v>49</v>
      </c>
      <c r="T605" s="57" t="s">
        <v>49</v>
      </c>
      <c r="U605" s="42" t="s">
        <v>49</v>
      </c>
      <c r="V605" s="57" t="s">
        <v>49</v>
      </c>
      <c r="W605" s="42" t="s">
        <v>49</v>
      </c>
      <c r="X605" s="57" t="s">
        <v>49</v>
      </c>
      <c r="Y605" s="42" t="s">
        <v>49</v>
      </c>
      <c r="Z605" s="57" t="s">
        <v>49</v>
      </c>
      <c r="AA605" s="42" t="s">
        <v>49</v>
      </c>
      <c r="AB605" s="57" t="s">
        <v>49</v>
      </c>
      <c r="AC605" s="42" t="s">
        <v>49</v>
      </c>
      <c r="AD605" s="57" t="s">
        <v>49</v>
      </c>
      <c r="AE605" s="42" t="s">
        <v>49</v>
      </c>
      <c r="AF605" s="57" t="s">
        <v>49</v>
      </c>
      <c r="AG605" s="42" t="s">
        <v>49</v>
      </c>
      <c r="AH605" s="57" t="s">
        <v>49</v>
      </c>
      <c r="AI605" s="42" t="s">
        <v>49</v>
      </c>
      <c r="AJ605" s="57" t="s">
        <v>49</v>
      </c>
      <c r="AK605" s="42" t="s">
        <v>49</v>
      </c>
      <c r="AL605" s="57" t="s">
        <v>49</v>
      </c>
      <c r="AM605" s="42" t="s">
        <v>49</v>
      </c>
      <c r="AN605" s="57" t="s">
        <v>49</v>
      </c>
      <c r="AO605" s="42" t="s">
        <v>49</v>
      </c>
      <c r="AP605" s="57" t="s">
        <v>49</v>
      </c>
      <c r="AQ605" s="42" t="s">
        <v>49</v>
      </c>
      <c r="AR605" s="57" t="s">
        <v>49</v>
      </c>
      <c r="AS605" s="42" t="s">
        <v>49</v>
      </c>
      <c r="AT605" s="57" t="s">
        <v>49</v>
      </c>
      <c r="AU605" s="42" t="s">
        <v>49</v>
      </c>
      <c r="AV605" s="57" t="s">
        <v>49</v>
      </c>
      <c r="AW605" s="42" t="s">
        <v>49</v>
      </c>
      <c r="AX605" s="57" t="s">
        <v>49</v>
      </c>
      <c r="AY605" s="42" t="s">
        <v>49</v>
      </c>
      <c r="AZ605" s="57" t="s">
        <v>49</v>
      </c>
      <c r="BA605" s="42" t="s">
        <v>49</v>
      </c>
      <c r="BB605" s="57" t="s">
        <v>49</v>
      </c>
      <c r="BC605" s="42" t="s">
        <v>49</v>
      </c>
      <c r="BD605" s="57" t="s">
        <v>49</v>
      </c>
      <c r="BE605" s="42" t="s">
        <v>49</v>
      </c>
      <c r="BF605" s="57" t="s">
        <v>49</v>
      </c>
      <c r="BG605" s="42" t="s">
        <v>49</v>
      </c>
      <c r="BH605" s="57" t="s">
        <v>49</v>
      </c>
    </row>
    <row r="606" spans="2:60" ht="11.25" customHeight="1" x14ac:dyDescent="0.2">
      <c r="B606" s="53">
        <v>0</v>
      </c>
      <c r="C606" s="54" t="s">
        <v>997</v>
      </c>
      <c r="D606" s="55">
        <v>0</v>
      </c>
      <c r="E606" s="42" t="s">
        <v>49</v>
      </c>
      <c r="F606" s="56" t="s">
        <v>49</v>
      </c>
      <c r="G606" s="42" t="s">
        <v>49</v>
      </c>
      <c r="H606" s="56" t="s">
        <v>49</v>
      </c>
      <c r="I606" s="42" t="s">
        <v>49</v>
      </c>
      <c r="J606" s="56" t="s">
        <v>49</v>
      </c>
      <c r="K606" s="42" t="s">
        <v>49</v>
      </c>
      <c r="L606" s="56" t="s">
        <v>49</v>
      </c>
      <c r="M606" s="42" t="s">
        <v>49</v>
      </c>
      <c r="N606" s="57" t="s">
        <v>49</v>
      </c>
      <c r="O606" s="42" t="s">
        <v>49</v>
      </c>
      <c r="P606" s="57" t="s">
        <v>49</v>
      </c>
      <c r="Q606" s="42" t="s">
        <v>49</v>
      </c>
      <c r="R606" s="57" t="s">
        <v>49</v>
      </c>
      <c r="S606" s="42" t="s">
        <v>49</v>
      </c>
      <c r="T606" s="57" t="s">
        <v>49</v>
      </c>
      <c r="U606" s="42" t="s">
        <v>49</v>
      </c>
      <c r="V606" s="57" t="s">
        <v>49</v>
      </c>
      <c r="W606" s="42" t="s">
        <v>49</v>
      </c>
      <c r="X606" s="57" t="s">
        <v>49</v>
      </c>
      <c r="Y606" s="42" t="s">
        <v>49</v>
      </c>
      <c r="Z606" s="57" t="s">
        <v>49</v>
      </c>
      <c r="AA606" s="42" t="s">
        <v>49</v>
      </c>
      <c r="AB606" s="57" t="s">
        <v>49</v>
      </c>
      <c r="AC606" s="42" t="s">
        <v>49</v>
      </c>
      <c r="AD606" s="57" t="s">
        <v>49</v>
      </c>
      <c r="AE606" s="42" t="s">
        <v>49</v>
      </c>
      <c r="AF606" s="57" t="s">
        <v>49</v>
      </c>
      <c r="AG606" s="42" t="s">
        <v>49</v>
      </c>
      <c r="AH606" s="57" t="s">
        <v>49</v>
      </c>
      <c r="AI606" s="42" t="s">
        <v>49</v>
      </c>
      <c r="AJ606" s="57" t="s">
        <v>49</v>
      </c>
      <c r="AK606" s="42" t="s">
        <v>49</v>
      </c>
      <c r="AL606" s="57" t="s">
        <v>49</v>
      </c>
      <c r="AM606" s="42" t="s">
        <v>49</v>
      </c>
      <c r="AN606" s="57" t="s">
        <v>49</v>
      </c>
      <c r="AO606" s="42" t="s">
        <v>49</v>
      </c>
      <c r="AP606" s="57" t="s">
        <v>49</v>
      </c>
      <c r="AQ606" s="42" t="s">
        <v>49</v>
      </c>
      <c r="AR606" s="57" t="s">
        <v>49</v>
      </c>
      <c r="AS606" s="42" t="s">
        <v>49</v>
      </c>
      <c r="AT606" s="57" t="s">
        <v>49</v>
      </c>
      <c r="AU606" s="42" t="s">
        <v>49</v>
      </c>
      <c r="AV606" s="57" t="s">
        <v>49</v>
      </c>
      <c r="AW606" s="42" t="s">
        <v>49</v>
      </c>
      <c r="AX606" s="57" t="s">
        <v>49</v>
      </c>
      <c r="AY606" s="42" t="s">
        <v>49</v>
      </c>
      <c r="AZ606" s="57" t="s">
        <v>49</v>
      </c>
      <c r="BA606" s="42" t="s">
        <v>49</v>
      </c>
      <c r="BB606" s="57" t="s">
        <v>49</v>
      </c>
      <c r="BC606" s="42" t="s">
        <v>49</v>
      </c>
      <c r="BD606" s="57" t="s">
        <v>49</v>
      </c>
      <c r="BE606" s="42" t="s">
        <v>49</v>
      </c>
      <c r="BF606" s="57" t="s">
        <v>49</v>
      </c>
      <c r="BG606" s="42" t="s">
        <v>49</v>
      </c>
      <c r="BH606" s="57" t="s">
        <v>49</v>
      </c>
    </row>
    <row r="607" spans="2:60" ht="11.25" customHeight="1" x14ac:dyDescent="0.2">
      <c r="B607" s="53">
        <v>0</v>
      </c>
      <c r="C607" s="54" t="s">
        <v>997</v>
      </c>
      <c r="D607" s="55">
        <v>0</v>
      </c>
      <c r="E607" s="42" t="s">
        <v>49</v>
      </c>
      <c r="F607" s="56" t="s">
        <v>49</v>
      </c>
      <c r="G607" s="42" t="s">
        <v>49</v>
      </c>
      <c r="H607" s="56" t="s">
        <v>49</v>
      </c>
      <c r="I607" s="42" t="s">
        <v>49</v>
      </c>
      <c r="J607" s="56" t="s">
        <v>49</v>
      </c>
      <c r="K607" s="42" t="s">
        <v>49</v>
      </c>
      <c r="L607" s="56" t="s">
        <v>49</v>
      </c>
      <c r="M607" s="42" t="s">
        <v>49</v>
      </c>
      <c r="N607" s="57" t="s">
        <v>49</v>
      </c>
      <c r="O607" s="42" t="s">
        <v>49</v>
      </c>
      <c r="P607" s="57" t="s">
        <v>49</v>
      </c>
      <c r="Q607" s="42" t="s">
        <v>49</v>
      </c>
      <c r="R607" s="57" t="s">
        <v>49</v>
      </c>
      <c r="S607" s="42" t="s">
        <v>49</v>
      </c>
      <c r="T607" s="57" t="s">
        <v>49</v>
      </c>
      <c r="U607" s="42" t="s">
        <v>49</v>
      </c>
      <c r="V607" s="57" t="s">
        <v>49</v>
      </c>
      <c r="W607" s="42" t="s">
        <v>49</v>
      </c>
      <c r="X607" s="57" t="s">
        <v>49</v>
      </c>
      <c r="Y607" s="42" t="s">
        <v>49</v>
      </c>
      <c r="Z607" s="57" t="s">
        <v>49</v>
      </c>
      <c r="AA607" s="42" t="s">
        <v>49</v>
      </c>
      <c r="AB607" s="57" t="s">
        <v>49</v>
      </c>
      <c r="AC607" s="42" t="s">
        <v>49</v>
      </c>
      <c r="AD607" s="57" t="s">
        <v>49</v>
      </c>
      <c r="AE607" s="42" t="s">
        <v>49</v>
      </c>
      <c r="AF607" s="57" t="s">
        <v>49</v>
      </c>
      <c r="AG607" s="42" t="s">
        <v>49</v>
      </c>
      <c r="AH607" s="57" t="s">
        <v>49</v>
      </c>
      <c r="AI607" s="42" t="s">
        <v>49</v>
      </c>
      <c r="AJ607" s="57" t="s">
        <v>49</v>
      </c>
      <c r="AK607" s="42" t="s">
        <v>49</v>
      </c>
      <c r="AL607" s="57" t="s">
        <v>49</v>
      </c>
      <c r="AM607" s="42" t="s">
        <v>49</v>
      </c>
      <c r="AN607" s="57" t="s">
        <v>49</v>
      </c>
      <c r="AO607" s="42" t="s">
        <v>49</v>
      </c>
      <c r="AP607" s="57" t="s">
        <v>49</v>
      </c>
      <c r="AQ607" s="42" t="s">
        <v>49</v>
      </c>
      <c r="AR607" s="57" t="s">
        <v>49</v>
      </c>
      <c r="AS607" s="42" t="s">
        <v>49</v>
      </c>
      <c r="AT607" s="57" t="s">
        <v>49</v>
      </c>
      <c r="AU607" s="42" t="s">
        <v>49</v>
      </c>
      <c r="AV607" s="57" t="s">
        <v>49</v>
      </c>
      <c r="AW607" s="42" t="s">
        <v>49</v>
      </c>
      <c r="AX607" s="57" t="s">
        <v>49</v>
      </c>
      <c r="AY607" s="42" t="s">
        <v>49</v>
      </c>
      <c r="AZ607" s="57" t="s">
        <v>49</v>
      </c>
      <c r="BA607" s="42" t="s">
        <v>49</v>
      </c>
      <c r="BB607" s="57" t="s">
        <v>49</v>
      </c>
      <c r="BC607" s="42" t="s">
        <v>49</v>
      </c>
      <c r="BD607" s="57" t="s">
        <v>49</v>
      </c>
      <c r="BE607" s="42" t="s">
        <v>49</v>
      </c>
      <c r="BF607" s="57" t="s">
        <v>49</v>
      </c>
      <c r="BG607" s="42" t="s">
        <v>49</v>
      </c>
      <c r="BH607" s="57" t="s">
        <v>49</v>
      </c>
    </row>
    <row r="608" spans="2:60" ht="11.25" customHeight="1" x14ac:dyDescent="0.2">
      <c r="B608" s="53">
        <v>0</v>
      </c>
      <c r="C608" s="54" t="s">
        <v>997</v>
      </c>
      <c r="D608" s="55">
        <v>0</v>
      </c>
      <c r="E608" s="42" t="s">
        <v>49</v>
      </c>
      <c r="F608" s="56" t="s">
        <v>49</v>
      </c>
      <c r="G608" s="42" t="s">
        <v>49</v>
      </c>
      <c r="H608" s="56" t="s">
        <v>49</v>
      </c>
      <c r="I608" s="42" t="s">
        <v>49</v>
      </c>
      <c r="J608" s="56" t="s">
        <v>49</v>
      </c>
      <c r="K608" s="42" t="s">
        <v>49</v>
      </c>
      <c r="L608" s="56" t="s">
        <v>49</v>
      </c>
      <c r="M608" s="42" t="s">
        <v>49</v>
      </c>
      <c r="N608" s="57" t="s">
        <v>49</v>
      </c>
      <c r="O608" s="42" t="s">
        <v>49</v>
      </c>
      <c r="P608" s="57" t="s">
        <v>49</v>
      </c>
      <c r="Q608" s="42" t="s">
        <v>49</v>
      </c>
      <c r="R608" s="57" t="s">
        <v>49</v>
      </c>
      <c r="S608" s="42" t="s">
        <v>49</v>
      </c>
      <c r="T608" s="57" t="s">
        <v>49</v>
      </c>
      <c r="U608" s="42" t="s">
        <v>49</v>
      </c>
      <c r="V608" s="57" t="s">
        <v>49</v>
      </c>
      <c r="W608" s="42" t="s">
        <v>49</v>
      </c>
      <c r="X608" s="57" t="s">
        <v>49</v>
      </c>
      <c r="Y608" s="42" t="s">
        <v>49</v>
      </c>
      <c r="Z608" s="57" t="s">
        <v>49</v>
      </c>
      <c r="AA608" s="42" t="s">
        <v>49</v>
      </c>
      <c r="AB608" s="57" t="s">
        <v>49</v>
      </c>
      <c r="AC608" s="42" t="s">
        <v>49</v>
      </c>
      <c r="AD608" s="57" t="s">
        <v>49</v>
      </c>
      <c r="AE608" s="42" t="s">
        <v>49</v>
      </c>
      <c r="AF608" s="57" t="s">
        <v>49</v>
      </c>
      <c r="AG608" s="42" t="s">
        <v>49</v>
      </c>
      <c r="AH608" s="57" t="s">
        <v>49</v>
      </c>
      <c r="AI608" s="42" t="s">
        <v>49</v>
      </c>
      <c r="AJ608" s="57" t="s">
        <v>49</v>
      </c>
      <c r="AK608" s="42" t="s">
        <v>49</v>
      </c>
      <c r="AL608" s="57" t="s">
        <v>49</v>
      </c>
      <c r="AM608" s="42" t="s">
        <v>49</v>
      </c>
      <c r="AN608" s="57" t="s">
        <v>49</v>
      </c>
      <c r="AO608" s="42" t="s">
        <v>49</v>
      </c>
      <c r="AP608" s="57" t="s">
        <v>49</v>
      </c>
      <c r="AQ608" s="42" t="s">
        <v>49</v>
      </c>
      <c r="AR608" s="57" t="s">
        <v>49</v>
      </c>
      <c r="AS608" s="42" t="s">
        <v>49</v>
      </c>
      <c r="AT608" s="57" t="s">
        <v>49</v>
      </c>
      <c r="AU608" s="42" t="s">
        <v>49</v>
      </c>
      <c r="AV608" s="57" t="s">
        <v>49</v>
      </c>
      <c r="AW608" s="42" t="s">
        <v>49</v>
      </c>
      <c r="AX608" s="57" t="s">
        <v>49</v>
      </c>
      <c r="AY608" s="42" t="s">
        <v>49</v>
      </c>
      <c r="AZ608" s="57" t="s">
        <v>49</v>
      </c>
      <c r="BA608" s="42" t="s">
        <v>49</v>
      </c>
      <c r="BB608" s="57" t="s">
        <v>49</v>
      </c>
      <c r="BC608" s="42" t="s">
        <v>49</v>
      </c>
      <c r="BD608" s="57" t="s">
        <v>49</v>
      </c>
      <c r="BE608" s="42" t="s">
        <v>49</v>
      </c>
      <c r="BF608" s="57" t="s">
        <v>49</v>
      </c>
      <c r="BG608" s="42" t="s">
        <v>49</v>
      </c>
      <c r="BH608" s="57" t="s">
        <v>49</v>
      </c>
    </row>
    <row r="609" spans="2:60" ht="11.25" customHeight="1" x14ac:dyDescent="0.2">
      <c r="B609" s="53">
        <v>0</v>
      </c>
      <c r="C609" s="54" t="s">
        <v>997</v>
      </c>
      <c r="D609" s="55">
        <v>0</v>
      </c>
      <c r="E609" s="42" t="s">
        <v>49</v>
      </c>
      <c r="F609" s="56" t="s">
        <v>49</v>
      </c>
      <c r="G609" s="42" t="s">
        <v>49</v>
      </c>
      <c r="H609" s="56" t="s">
        <v>49</v>
      </c>
      <c r="I609" s="42" t="s">
        <v>49</v>
      </c>
      <c r="J609" s="56" t="s">
        <v>49</v>
      </c>
      <c r="K609" s="42" t="s">
        <v>49</v>
      </c>
      <c r="L609" s="56" t="s">
        <v>49</v>
      </c>
      <c r="M609" s="42" t="s">
        <v>49</v>
      </c>
      <c r="N609" s="57" t="s">
        <v>49</v>
      </c>
      <c r="O609" s="42" t="s">
        <v>49</v>
      </c>
      <c r="P609" s="57" t="s">
        <v>49</v>
      </c>
      <c r="Q609" s="42" t="s">
        <v>49</v>
      </c>
      <c r="R609" s="57" t="s">
        <v>49</v>
      </c>
      <c r="S609" s="42" t="s">
        <v>49</v>
      </c>
      <c r="T609" s="57" t="s">
        <v>49</v>
      </c>
      <c r="U609" s="42" t="s">
        <v>49</v>
      </c>
      <c r="V609" s="57" t="s">
        <v>49</v>
      </c>
      <c r="W609" s="42" t="s">
        <v>49</v>
      </c>
      <c r="X609" s="57" t="s">
        <v>49</v>
      </c>
      <c r="Y609" s="42" t="s">
        <v>49</v>
      </c>
      <c r="Z609" s="57" t="s">
        <v>49</v>
      </c>
      <c r="AA609" s="42" t="s">
        <v>49</v>
      </c>
      <c r="AB609" s="57" t="s">
        <v>49</v>
      </c>
      <c r="AC609" s="42" t="s">
        <v>49</v>
      </c>
      <c r="AD609" s="57" t="s">
        <v>49</v>
      </c>
      <c r="AE609" s="42" t="s">
        <v>49</v>
      </c>
      <c r="AF609" s="57" t="s">
        <v>49</v>
      </c>
      <c r="AG609" s="42" t="s">
        <v>49</v>
      </c>
      <c r="AH609" s="57" t="s">
        <v>49</v>
      </c>
      <c r="AI609" s="42" t="s">
        <v>49</v>
      </c>
      <c r="AJ609" s="57" t="s">
        <v>49</v>
      </c>
      <c r="AK609" s="42" t="s">
        <v>49</v>
      </c>
      <c r="AL609" s="57" t="s">
        <v>49</v>
      </c>
      <c r="AM609" s="42" t="s">
        <v>49</v>
      </c>
      <c r="AN609" s="57" t="s">
        <v>49</v>
      </c>
      <c r="AO609" s="42" t="s">
        <v>49</v>
      </c>
      <c r="AP609" s="57" t="s">
        <v>49</v>
      </c>
      <c r="AQ609" s="42" t="s">
        <v>49</v>
      </c>
      <c r="AR609" s="57" t="s">
        <v>49</v>
      </c>
      <c r="AS609" s="42" t="s">
        <v>49</v>
      </c>
      <c r="AT609" s="57" t="s">
        <v>49</v>
      </c>
      <c r="AU609" s="42" t="s">
        <v>49</v>
      </c>
      <c r="AV609" s="57" t="s">
        <v>49</v>
      </c>
      <c r="AW609" s="42" t="s">
        <v>49</v>
      </c>
      <c r="AX609" s="57" t="s">
        <v>49</v>
      </c>
      <c r="AY609" s="42" t="s">
        <v>49</v>
      </c>
      <c r="AZ609" s="57" t="s">
        <v>49</v>
      </c>
      <c r="BA609" s="42" t="s">
        <v>49</v>
      </c>
      <c r="BB609" s="57" t="s">
        <v>49</v>
      </c>
      <c r="BC609" s="42" t="s">
        <v>49</v>
      </c>
      <c r="BD609" s="57" t="s">
        <v>49</v>
      </c>
      <c r="BE609" s="42" t="s">
        <v>49</v>
      </c>
      <c r="BF609" s="57" t="s">
        <v>49</v>
      </c>
      <c r="BG609" s="42" t="s">
        <v>49</v>
      </c>
      <c r="BH609" s="57" t="s">
        <v>49</v>
      </c>
    </row>
    <row r="610" spans="2:60" ht="11.25" customHeight="1" x14ac:dyDescent="0.2">
      <c r="B610" s="53">
        <v>0</v>
      </c>
      <c r="C610" s="54" t="s">
        <v>997</v>
      </c>
      <c r="D610" s="55">
        <v>0</v>
      </c>
      <c r="E610" s="42" t="s">
        <v>49</v>
      </c>
      <c r="F610" s="56" t="s">
        <v>49</v>
      </c>
      <c r="G610" s="42" t="s">
        <v>49</v>
      </c>
      <c r="H610" s="56" t="s">
        <v>49</v>
      </c>
      <c r="I610" s="42" t="s">
        <v>49</v>
      </c>
      <c r="J610" s="56" t="s">
        <v>49</v>
      </c>
      <c r="K610" s="42" t="s">
        <v>49</v>
      </c>
      <c r="L610" s="56" t="s">
        <v>49</v>
      </c>
      <c r="M610" s="42" t="s">
        <v>49</v>
      </c>
      <c r="N610" s="57" t="s">
        <v>49</v>
      </c>
      <c r="O610" s="42" t="s">
        <v>49</v>
      </c>
      <c r="P610" s="57" t="s">
        <v>49</v>
      </c>
      <c r="Q610" s="42" t="s">
        <v>49</v>
      </c>
      <c r="R610" s="57" t="s">
        <v>49</v>
      </c>
      <c r="S610" s="42" t="s">
        <v>49</v>
      </c>
      <c r="T610" s="57" t="s">
        <v>49</v>
      </c>
      <c r="U610" s="42" t="s">
        <v>49</v>
      </c>
      <c r="V610" s="57" t="s">
        <v>49</v>
      </c>
      <c r="W610" s="42" t="s">
        <v>49</v>
      </c>
      <c r="X610" s="57" t="s">
        <v>49</v>
      </c>
      <c r="Y610" s="42" t="s">
        <v>49</v>
      </c>
      <c r="Z610" s="57" t="s">
        <v>49</v>
      </c>
      <c r="AA610" s="42" t="s">
        <v>49</v>
      </c>
      <c r="AB610" s="57" t="s">
        <v>49</v>
      </c>
      <c r="AC610" s="42" t="s">
        <v>49</v>
      </c>
      <c r="AD610" s="57" t="s">
        <v>49</v>
      </c>
      <c r="AE610" s="42" t="s">
        <v>49</v>
      </c>
      <c r="AF610" s="57" t="s">
        <v>49</v>
      </c>
      <c r="AG610" s="42" t="s">
        <v>49</v>
      </c>
      <c r="AH610" s="57" t="s">
        <v>49</v>
      </c>
      <c r="AI610" s="42" t="s">
        <v>49</v>
      </c>
      <c r="AJ610" s="57" t="s">
        <v>49</v>
      </c>
      <c r="AK610" s="42" t="s">
        <v>49</v>
      </c>
      <c r="AL610" s="57" t="s">
        <v>49</v>
      </c>
      <c r="AM610" s="42" t="s">
        <v>49</v>
      </c>
      <c r="AN610" s="57" t="s">
        <v>49</v>
      </c>
      <c r="AO610" s="42" t="s">
        <v>49</v>
      </c>
      <c r="AP610" s="57" t="s">
        <v>49</v>
      </c>
      <c r="AQ610" s="42" t="s">
        <v>49</v>
      </c>
      <c r="AR610" s="57" t="s">
        <v>49</v>
      </c>
      <c r="AS610" s="42" t="s">
        <v>49</v>
      </c>
      <c r="AT610" s="57" t="s">
        <v>49</v>
      </c>
      <c r="AU610" s="42" t="s">
        <v>49</v>
      </c>
      <c r="AV610" s="57" t="s">
        <v>49</v>
      </c>
      <c r="AW610" s="42" t="s">
        <v>49</v>
      </c>
      <c r="AX610" s="57" t="s">
        <v>49</v>
      </c>
      <c r="AY610" s="42" t="s">
        <v>49</v>
      </c>
      <c r="AZ610" s="57" t="s">
        <v>49</v>
      </c>
      <c r="BA610" s="42" t="s">
        <v>49</v>
      </c>
      <c r="BB610" s="57" t="s">
        <v>49</v>
      </c>
      <c r="BC610" s="42" t="s">
        <v>49</v>
      </c>
      <c r="BD610" s="57" t="s">
        <v>49</v>
      </c>
      <c r="BE610" s="42" t="s">
        <v>49</v>
      </c>
      <c r="BF610" s="57" t="s">
        <v>49</v>
      </c>
      <c r="BG610" s="42" t="s">
        <v>49</v>
      </c>
      <c r="BH610" s="57" t="s">
        <v>49</v>
      </c>
    </row>
    <row r="611" spans="2:60" ht="11.25" customHeight="1" x14ac:dyDescent="0.2">
      <c r="B611" s="53">
        <v>0</v>
      </c>
      <c r="C611" s="54" t="s">
        <v>997</v>
      </c>
      <c r="D611" s="55">
        <v>0</v>
      </c>
      <c r="E611" s="42" t="s">
        <v>49</v>
      </c>
      <c r="F611" s="56" t="s">
        <v>49</v>
      </c>
      <c r="G611" s="42" t="s">
        <v>49</v>
      </c>
      <c r="H611" s="56" t="s">
        <v>49</v>
      </c>
      <c r="I611" s="42" t="s">
        <v>49</v>
      </c>
      <c r="J611" s="56" t="s">
        <v>49</v>
      </c>
      <c r="K611" s="42" t="s">
        <v>49</v>
      </c>
      <c r="L611" s="56" t="s">
        <v>49</v>
      </c>
      <c r="M611" s="42" t="s">
        <v>49</v>
      </c>
      <c r="N611" s="57" t="s">
        <v>49</v>
      </c>
      <c r="O611" s="42" t="s">
        <v>49</v>
      </c>
      <c r="P611" s="57" t="s">
        <v>49</v>
      </c>
      <c r="Q611" s="42" t="s">
        <v>49</v>
      </c>
      <c r="R611" s="57" t="s">
        <v>49</v>
      </c>
      <c r="S611" s="42" t="s">
        <v>49</v>
      </c>
      <c r="T611" s="57" t="s">
        <v>49</v>
      </c>
      <c r="U611" s="42" t="s">
        <v>49</v>
      </c>
      <c r="V611" s="57" t="s">
        <v>49</v>
      </c>
      <c r="W611" s="42" t="s">
        <v>49</v>
      </c>
      <c r="X611" s="57" t="s">
        <v>49</v>
      </c>
      <c r="Y611" s="42" t="s">
        <v>49</v>
      </c>
      <c r="Z611" s="57" t="s">
        <v>49</v>
      </c>
      <c r="AA611" s="42" t="s">
        <v>49</v>
      </c>
      <c r="AB611" s="57" t="s">
        <v>49</v>
      </c>
      <c r="AC611" s="42" t="s">
        <v>49</v>
      </c>
      <c r="AD611" s="57" t="s">
        <v>49</v>
      </c>
      <c r="AE611" s="42" t="s">
        <v>49</v>
      </c>
      <c r="AF611" s="57" t="s">
        <v>49</v>
      </c>
      <c r="AG611" s="42" t="s">
        <v>49</v>
      </c>
      <c r="AH611" s="57" t="s">
        <v>49</v>
      </c>
      <c r="AI611" s="42" t="s">
        <v>49</v>
      </c>
      <c r="AJ611" s="57" t="s">
        <v>49</v>
      </c>
      <c r="AK611" s="42" t="s">
        <v>49</v>
      </c>
      <c r="AL611" s="57" t="s">
        <v>49</v>
      </c>
      <c r="AM611" s="42" t="s">
        <v>49</v>
      </c>
      <c r="AN611" s="57" t="s">
        <v>49</v>
      </c>
      <c r="AO611" s="42" t="s">
        <v>49</v>
      </c>
      <c r="AP611" s="57" t="s">
        <v>49</v>
      </c>
      <c r="AQ611" s="42" t="s">
        <v>49</v>
      </c>
      <c r="AR611" s="57" t="s">
        <v>49</v>
      </c>
      <c r="AS611" s="42" t="s">
        <v>49</v>
      </c>
      <c r="AT611" s="57" t="s">
        <v>49</v>
      </c>
      <c r="AU611" s="42" t="s">
        <v>49</v>
      </c>
      <c r="AV611" s="57" t="s">
        <v>49</v>
      </c>
      <c r="AW611" s="42" t="s">
        <v>49</v>
      </c>
      <c r="AX611" s="57" t="s">
        <v>49</v>
      </c>
      <c r="AY611" s="42" t="s">
        <v>49</v>
      </c>
      <c r="AZ611" s="57" t="s">
        <v>49</v>
      </c>
      <c r="BA611" s="42" t="s">
        <v>49</v>
      </c>
      <c r="BB611" s="57" t="s">
        <v>49</v>
      </c>
      <c r="BC611" s="42" t="s">
        <v>49</v>
      </c>
      <c r="BD611" s="57" t="s">
        <v>49</v>
      </c>
      <c r="BE611" s="42" t="s">
        <v>49</v>
      </c>
      <c r="BF611" s="57" t="s">
        <v>49</v>
      </c>
      <c r="BG611" s="42" t="s">
        <v>49</v>
      </c>
      <c r="BH611" s="57" t="s">
        <v>49</v>
      </c>
    </row>
    <row r="612" spans="2:60" ht="11.25" customHeight="1" x14ac:dyDescent="0.2">
      <c r="B612" s="53">
        <v>0</v>
      </c>
      <c r="C612" s="54" t="s">
        <v>997</v>
      </c>
      <c r="D612" s="55">
        <v>0</v>
      </c>
      <c r="E612" s="42" t="s">
        <v>49</v>
      </c>
      <c r="F612" s="56" t="s">
        <v>49</v>
      </c>
      <c r="G612" s="42" t="s">
        <v>49</v>
      </c>
      <c r="H612" s="56" t="s">
        <v>49</v>
      </c>
      <c r="I612" s="42" t="s">
        <v>49</v>
      </c>
      <c r="J612" s="56" t="s">
        <v>49</v>
      </c>
      <c r="K612" s="42" t="s">
        <v>49</v>
      </c>
      <c r="L612" s="56" t="s">
        <v>49</v>
      </c>
      <c r="M612" s="42" t="s">
        <v>49</v>
      </c>
      <c r="N612" s="57" t="s">
        <v>49</v>
      </c>
      <c r="O612" s="42" t="s">
        <v>49</v>
      </c>
      <c r="P612" s="57" t="s">
        <v>49</v>
      </c>
      <c r="Q612" s="42" t="s">
        <v>49</v>
      </c>
      <c r="R612" s="57" t="s">
        <v>49</v>
      </c>
      <c r="S612" s="42" t="s">
        <v>49</v>
      </c>
      <c r="T612" s="57" t="s">
        <v>49</v>
      </c>
      <c r="U612" s="42" t="s">
        <v>49</v>
      </c>
      <c r="V612" s="57" t="s">
        <v>49</v>
      </c>
      <c r="W612" s="42" t="s">
        <v>49</v>
      </c>
      <c r="X612" s="57" t="s">
        <v>49</v>
      </c>
      <c r="Y612" s="42" t="s">
        <v>49</v>
      </c>
      <c r="Z612" s="57" t="s">
        <v>49</v>
      </c>
      <c r="AA612" s="42" t="s">
        <v>49</v>
      </c>
      <c r="AB612" s="57" t="s">
        <v>49</v>
      </c>
      <c r="AC612" s="42" t="s">
        <v>49</v>
      </c>
      <c r="AD612" s="57" t="s">
        <v>49</v>
      </c>
      <c r="AE612" s="42" t="s">
        <v>49</v>
      </c>
      <c r="AF612" s="57" t="s">
        <v>49</v>
      </c>
      <c r="AG612" s="42" t="s">
        <v>49</v>
      </c>
      <c r="AH612" s="57" t="s">
        <v>49</v>
      </c>
      <c r="AI612" s="42" t="s">
        <v>49</v>
      </c>
      <c r="AJ612" s="57" t="s">
        <v>49</v>
      </c>
      <c r="AK612" s="42" t="s">
        <v>49</v>
      </c>
      <c r="AL612" s="57" t="s">
        <v>49</v>
      </c>
      <c r="AM612" s="42" t="s">
        <v>49</v>
      </c>
      <c r="AN612" s="57" t="s">
        <v>49</v>
      </c>
      <c r="AO612" s="42" t="s">
        <v>49</v>
      </c>
      <c r="AP612" s="57" t="s">
        <v>49</v>
      </c>
      <c r="AQ612" s="42" t="s">
        <v>49</v>
      </c>
      <c r="AR612" s="57" t="s">
        <v>49</v>
      </c>
      <c r="AS612" s="42" t="s">
        <v>49</v>
      </c>
      <c r="AT612" s="57" t="s">
        <v>49</v>
      </c>
      <c r="AU612" s="42" t="s">
        <v>49</v>
      </c>
      <c r="AV612" s="57" t="s">
        <v>49</v>
      </c>
      <c r="AW612" s="42" t="s">
        <v>49</v>
      </c>
      <c r="AX612" s="57" t="s">
        <v>49</v>
      </c>
      <c r="AY612" s="42" t="s">
        <v>49</v>
      </c>
      <c r="AZ612" s="57" t="s">
        <v>49</v>
      </c>
      <c r="BA612" s="42" t="s">
        <v>49</v>
      </c>
      <c r="BB612" s="57" t="s">
        <v>49</v>
      </c>
      <c r="BC612" s="42" t="s">
        <v>49</v>
      </c>
      <c r="BD612" s="57" t="s">
        <v>49</v>
      </c>
      <c r="BE612" s="42" t="s">
        <v>49</v>
      </c>
      <c r="BF612" s="57" t="s">
        <v>49</v>
      </c>
      <c r="BG612" s="42" t="s">
        <v>49</v>
      </c>
      <c r="BH612" s="57" t="s">
        <v>49</v>
      </c>
    </row>
    <row r="613" spans="2:60" ht="11.25" customHeight="1" x14ac:dyDescent="0.2">
      <c r="B613" s="53">
        <v>0</v>
      </c>
      <c r="C613" s="54" t="s">
        <v>997</v>
      </c>
      <c r="D613" s="55">
        <v>0</v>
      </c>
      <c r="E613" s="42" t="s">
        <v>49</v>
      </c>
      <c r="F613" s="56" t="s">
        <v>49</v>
      </c>
      <c r="G613" s="42" t="s">
        <v>49</v>
      </c>
      <c r="H613" s="56" t="s">
        <v>49</v>
      </c>
      <c r="I613" s="42" t="s">
        <v>49</v>
      </c>
      <c r="J613" s="56" t="s">
        <v>49</v>
      </c>
      <c r="K613" s="42" t="s">
        <v>49</v>
      </c>
      <c r="L613" s="56" t="s">
        <v>49</v>
      </c>
      <c r="M613" s="42" t="s">
        <v>49</v>
      </c>
      <c r="N613" s="57" t="s">
        <v>49</v>
      </c>
      <c r="O613" s="42" t="s">
        <v>49</v>
      </c>
      <c r="P613" s="57" t="s">
        <v>49</v>
      </c>
      <c r="Q613" s="42" t="s">
        <v>49</v>
      </c>
      <c r="R613" s="57" t="s">
        <v>49</v>
      </c>
      <c r="S613" s="42" t="s">
        <v>49</v>
      </c>
      <c r="T613" s="57" t="s">
        <v>49</v>
      </c>
      <c r="U613" s="42" t="s">
        <v>49</v>
      </c>
      <c r="V613" s="57" t="s">
        <v>49</v>
      </c>
      <c r="W613" s="42" t="s">
        <v>49</v>
      </c>
      <c r="X613" s="57" t="s">
        <v>49</v>
      </c>
      <c r="Y613" s="42" t="s">
        <v>49</v>
      </c>
      <c r="Z613" s="57" t="s">
        <v>49</v>
      </c>
      <c r="AA613" s="42" t="s">
        <v>49</v>
      </c>
      <c r="AB613" s="57" t="s">
        <v>49</v>
      </c>
      <c r="AC613" s="42" t="s">
        <v>49</v>
      </c>
      <c r="AD613" s="57" t="s">
        <v>49</v>
      </c>
      <c r="AE613" s="42" t="s">
        <v>49</v>
      </c>
      <c r="AF613" s="57" t="s">
        <v>49</v>
      </c>
      <c r="AG613" s="42" t="s">
        <v>49</v>
      </c>
      <c r="AH613" s="57" t="s">
        <v>49</v>
      </c>
      <c r="AI613" s="42" t="s">
        <v>49</v>
      </c>
      <c r="AJ613" s="57" t="s">
        <v>49</v>
      </c>
      <c r="AK613" s="42" t="s">
        <v>49</v>
      </c>
      <c r="AL613" s="57" t="s">
        <v>49</v>
      </c>
      <c r="AM613" s="42" t="s">
        <v>49</v>
      </c>
      <c r="AN613" s="57" t="s">
        <v>49</v>
      </c>
      <c r="AO613" s="42" t="s">
        <v>49</v>
      </c>
      <c r="AP613" s="57" t="s">
        <v>49</v>
      </c>
      <c r="AQ613" s="42" t="s">
        <v>49</v>
      </c>
      <c r="AR613" s="57" t="s">
        <v>49</v>
      </c>
      <c r="AS613" s="42" t="s">
        <v>49</v>
      </c>
      <c r="AT613" s="57" t="s">
        <v>49</v>
      </c>
      <c r="AU613" s="42" t="s">
        <v>49</v>
      </c>
      <c r="AV613" s="57" t="s">
        <v>49</v>
      </c>
      <c r="AW613" s="42" t="s">
        <v>49</v>
      </c>
      <c r="AX613" s="57" t="s">
        <v>49</v>
      </c>
      <c r="AY613" s="42" t="s">
        <v>49</v>
      </c>
      <c r="AZ613" s="57" t="s">
        <v>49</v>
      </c>
      <c r="BA613" s="42" t="s">
        <v>49</v>
      </c>
      <c r="BB613" s="57" t="s">
        <v>49</v>
      </c>
      <c r="BC613" s="42" t="s">
        <v>49</v>
      </c>
      <c r="BD613" s="57" t="s">
        <v>49</v>
      </c>
      <c r="BE613" s="42" t="s">
        <v>49</v>
      </c>
      <c r="BF613" s="57" t="s">
        <v>49</v>
      </c>
      <c r="BG613" s="42" t="s">
        <v>49</v>
      </c>
      <c r="BH613" s="57" t="s">
        <v>49</v>
      </c>
    </row>
    <row r="614" spans="2:60" ht="11.25" customHeight="1" x14ac:dyDescent="0.2">
      <c r="B614" s="53">
        <v>0</v>
      </c>
      <c r="C614" s="54" t="s">
        <v>997</v>
      </c>
      <c r="D614" s="55">
        <v>0</v>
      </c>
      <c r="E614" s="42" t="s">
        <v>49</v>
      </c>
      <c r="F614" s="56" t="s">
        <v>49</v>
      </c>
      <c r="G614" s="42" t="s">
        <v>49</v>
      </c>
      <c r="H614" s="56" t="s">
        <v>49</v>
      </c>
      <c r="I614" s="42" t="s">
        <v>49</v>
      </c>
      <c r="J614" s="56" t="s">
        <v>49</v>
      </c>
      <c r="K614" s="42" t="s">
        <v>49</v>
      </c>
      <c r="L614" s="56" t="s">
        <v>49</v>
      </c>
      <c r="M614" s="42" t="s">
        <v>49</v>
      </c>
      <c r="N614" s="57" t="s">
        <v>49</v>
      </c>
      <c r="O614" s="42" t="s">
        <v>49</v>
      </c>
      <c r="P614" s="57" t="s">
        <v>49</v>
      </c>
      <c r="Q614" s="42" t="s">
        <v>49</v>
      </c>
      <c r="R614" s="57" t="s">
        <v>49</v>
      </c>
      <c r="S614" s="42" t="s">
        <v>49</v>
      </c>
      <c r="T614" s="57" t="s">
        <v>49</v>
      </c>
      <c r="U614" s="42" t="s">
        <v>49</v>
      </c>
      <c r="V614" s="57" t="s">
        <v>49</v>
      </c>
      <c r="W614" s="42" t="s">
        <v>49</v>
      </c>
      <c r="X614" s="57" t="s">
        <v>49</v>
      </c>
      <c r="Y614" s="42" t="s">
        <v>49</v>
      </c>
      <c r="Z614" s="57" t="s">
        <v>49</v>
      </c>
      <c r="AA614" s="42" t="s">
        <v>49</v>
      </c>
      <c r="AB614" s="57" t="s">
        <v>49</v>
      </c>
      <c r="AC614" s="42" t="s">
        <v>49</v>
      </c>
      <c r="AD614" s="57" t="s">
        <v>49</v>
      </c>
      <c r="AE614" s="42" t="s">
        <v>49</v>
      </c>
      <c r="AF614" s="57" t="s">
        <v>49</v>
      </c>
      <c r="AG614" s="42" t="s">
        <v>49</v>
      </c>
      <c r="AH614" s="57" t="s">
        <v>49</v>
      </c>
      <c r="AI614" s="42" t="s">
        <v>49</v>
      </c>
      <c r="AJ614" s="57" t="s">
        <v>49</v>
      </c>
      <c r="AK614" s="42" t="s">
        <v>49</v>
      </c>
      <c r="AL614" s="57" t="s">
        <v>49</v>
      </c>
      <c r="AM614" s="42" t="s">
        <v>49</v>
      </c>
      <c r="AN614" s="57" t="s">
        <v>49</v>
      </c>
      <c r="AO614" s="42" t="s">
        <v>49</v>
      </c>
      <c r="AP614" s="57" t="s">
        <v>49</v>
      </c>
      <c r="AQ614" s="42" t="s">
        <v>49</v>
      </c>
      <c r="AR614" s="57" t="s">
        <v>49</v>
      </c>
      <c r="AS614" s="42" t="s">
        <v>49</v>
      </c>
      <c r="AT614" s="57" t="s">
        <v>49</v>
      </c>
      <c r="AU614" s="42" t="s">
        <v>49</v>
      </c>
      <c r="AV614" s="57" t="s">
        <v>49</v>
      </c>
      <c r="AW614" s="42" t="s">
        <v>49</v>
      </c>
      <c r="AX614" s="57" t="s">
        <v>49</v>
      </c>
      <c r="AY614" s="42" t="s">
        <v>49</v>
      </c>
      <c r="AZ614" s="57" t="s">
        <v>49</v>
      </c>
      <c r="BA614" s="42" t="s">
        <v>49</v>
      </c>
      <c r="BB614" s="57" t="s">
        <v>49</v>
      </c>
      <c r="BC614" s="42" t="s">
        <v>49</v>
      </c>
      <c r="BD614" s="57" t="s">
        <v>49</v>
      </c>
      <c r="BE614" s="42" t="s">
        <v>49</v>
      </c>
      <c r="BF614" s="57" t="s">
        <v>49</v>
      </c>
      <c r="BG614" s="42" t="s">
        <v>49</v>
      </c>
      <c r="BH614" s="57" t="s">
        <v>49</v>
      </c>
    </row>
  </sheetData>
  <sheetProtection algorithmName="SHA-512" hashValue="mw99nwsiJp9gTtZ7bRuAsdt4AdZ+1AnEShWahL7NHBwivVSLKgAdWNayexqXiz/Ou1JyyD2DEOS6DWP1CzGskA==" saltValue="DraGTnt/sJIDwdFH2poVHw==" spinCount="100000" sheet="1" objects="1" scenarios="1"/>
  <mergeCells count="85">
    <mergeCell ref="BG14:BH14"/>
    <mergeCell ref="AU14:AV14"/>
    <mergeCell ref="AW14:AX14"/>
    <mergeCell ref="AY14:AZ14"/>
    <mergeCell ref="BA14:BB14"/>
    <mergeCell ref="BC14:BD14"/>
    <mergeCell ref="BE14:BF14"/>
    <mergeCell ref="AI14:AJ14"/>
    <mergeCell ref="AK14:AL14"/>
    <mergeCell ref="AM14:AN14"/>
    <mergeCell ref="AO14:AP14"/>
    <mergeCell ref="AQ14:AR14"/>
    <mergeCell ref="AS14:AT14"/>
    <mergeCell ref="W14:X14"/>
    <mergeCell ref="Y14:Z14"/>
    <mergeCell ref="AA14:AB14"/>
    <mergeCell ref="AC14:AD14"/>
    <mergeCell ref="AE14:AF14"/>
    <mergeCell ref="AG14:AH14"/>
    <mergeCell ref="K14:L14"/>
    <mergeCell ref="M14:N14"/>
    <mergeCell ref="O14:P14"/>
    <mergeCell ref="Q14:R14"/>
    <mergeCell ref="S14:T14"/>
    <mergeCell ref="U14:V14"/>
    <mergeCell ref="B14:B15"/>
    <mergeCell ref="C14:C15"/>
    <mergeCell ref="D14:D15"/>
    <mergeCell ref="E14:F14"/>
    <mergeCell ref="G14:H14"/>
    <mergeCell ref="I14:J14"/>
    <mergeCell ref="AW10:AX10"/>
    <mergeCell ref="AY10:AZ10"/>
    <mergeCell ref="BA10:BB10"/>
    <mergeCell ref="BC10:BD10"/>
    <mergeCell ref="BE10:BF10"/>
    <mergeCell ref="BG10:BH10"/>
    <mergeCell ref="AK10:AL10"/>
    <mergeCell ref="AM10:AN10"/>
    <mergeCell ref="AO10:AP10"/>
    <mergeCell ref="AQ10:AR10"/>
    <mergeCell ref="AS10:AT10"/>
    <mergeCell ref="AU10:AV10"/>
    <mergeCell ref="Y10:Z10"/>
    <mergeCell ref="AA10:AB10"/>
    <mergeCell ref="AC10:AD10"/>
    <mergeCell ref="AE10:AF10"/>
    <mergeCell ref="AG10:AH10"/>
    <mergeCell ref="AI10:AJ10"/>
    <mergeCell ref="M10:N10"/>
    <mergeCell ref="O10:P10"/>
    <mergeCell ref="Q10:R10"/>
    <mergeCell ref="S10:T10"/>
    <mergeCell ref="U10:V10"/>
    <mergeCell ref="W10:X10"/>
    <mergeCell ref="AF6:AH6"/>
    <mergeCell ref="AI6:AJ6"/>
    <mergeCell ref="AK6:AM6"/>
    <mergeCell ref="AN6:AO6"/>
    <mergeCell ref="B10:B11"/>
    <mergeCell ref="C10:C11"/>
    <mergeCell ref="E10:F10"/>
    <mergeCell ref="G10:H10"/>
    <mergeCell ref="I10:J10"/>
    <mergeCell ref="K10:L10"/>
    <mergeCell ref="AK5:AO5"/>
    <mergeCell ref="E6:G6"/>
    <mergeCell ref="H6:M6"/>
    <mergeCell ref="N6:P6"/>
    <mergeCell ref="Q6:S6"/>
    <mergeCell ref="T6:U6"/>
    <mergeCell ref="V6:X6"/>
    <mergeCell ref="Y6:Z6"/>
    <mergeCell ref="AA6:AC6"/>
    <mergeCell ref="AD6:AE6"/>
    <mergeCell ref="B2:AP2"/>
    <mergeCell ref="B4:C4"/>
    <mergeCell ref="E4:AO4"/>
    <mergeCell ref="E5:G5"/>
    <mergeCell ref="H5:M5"/>
    <mergeCell ref="N5:P5"/>
    <mergeCell ref="Q5:U5"/>
    <mergeCell ref="V5:Z5"/>
    <mergeCell ref="AA5:AE5"/>
    <mergeCell ref="AF5:AJ5"/>
  </mergeCells>
  <phoneticPr fontId="3"/>
  <pageMargins left="0.59055118110236227" right="0.59055118110236227" top="0.59055118110236227" bottom="0.59055118110236227" header="0.39370078740157483" footer="0.39370078740157483"/>
  <pageSetup paperSize="8" scale="47" orientation="landscape" horizontalDpi="300" verticalDpi="300" r:id="rId1"/>
  <headerFooter alignWithMargins="0">
    <oddFooter>&amp;R&amp;"ＭＳ 明朝,標準"&amp;11&amp;D　Page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公表用</vt:lpstr>
      <vt:lpstr>公表用!Print_Area</vt:lpstr>
      <vt:lpstr>公表用!Print_Titles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gyouseikeiei</dc:creator>
  <cp:lastModifiedBy>gyouseikeiei</cp:lastModifiedBy>
  <dcterms:created xsi:type="dcterms:W3CDTF">2025-12-24T00:44:35Z</dcterms:created>
  <dcterms:modified xsi:type="dcterms:W3CDTF">2025-12-24T00:45:27Z</dcterms:modified>
</cp:coreProperties>
</file>