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FILESV\share\各課文書バックアップ用\10800_都市計画課\10840_下水道管理係\下水道管理係\経営計画・経営戦略・経営比較分析表等\経営比較分析表\R6決算値　経営比較分析表\提出版\"/>
    </mc:Choice>
  </mc:AlternateContent>
  <xr:revisionPtr revIDLastSave="0" documentId="13_ncr:1_{45FEFB27-185D-4631-9213-59449D4FC4E2}" xr6:coauthVersionLast="36" xr6:coauthVersionMax="36" xr10:uidLastSave="{00000000-0000-0000-0000-000000000000}"/>
  <workbookProtection workbookAlgorithmName="SHA-512" workbookHashValue="1YwR2v5fndOGzDlSIHGIISGykL0shDhqx0iZzOzv+MqtblRmMlRtSIZxhm+bkjaXx33pe7tENaRDd+uUuniAOQ==" workbookSaltValue="xYhCjvX/ppM9rs8nLjKhg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<sst xmlns="http://schemas.openxmlformats.org/spreadsheetml/2006/main" count="231" uniqueCount="116">
  <si>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</si>
  <si>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</si>
  <si>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</si>
  <si>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</si>
  <si>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</si>
  <si>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</si>
  <si>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</si>
  <si>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</si>
  <si>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</si>
  <si>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</si>
  <si>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</si>
  <si>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</si>
  <si>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</si>
  <si>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</si>
  <si>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</si>
  <si>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</si>
  <si>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</si>
  <si>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</si>
  <si>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</si>
  <si>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</si>
  <si>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</si>
  <si>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</si>
  <si>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</si>
  <si>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</si>
  <si>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</si>
  <si>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</si>
  <si>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</si>
  <si>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</si>
  <si>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</si>
  <si>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</si>
  <si>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</si>
  <si>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</si>
  <si>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</si>
  <si>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</si>
  <si>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</si>
  <si>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</si>
  <si>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</si>
  <si>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</si>
  <si>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</si>
  <si>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</si>
  <si>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</si>
  <si>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</si>
  <si>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</si>
  <si>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</si>
  <si>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</si>
  <si>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</si>
  <si>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</si>
  <si>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</si>
  <si>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</si>
  <si>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</si>
  <si>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</si>
  <si>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</si>
  <si>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</si>
  <si>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</si>
  <si>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</si>
  <si>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</si>
  <si>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</si>
  <si>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</si>
  <si>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</si>
  <si>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</si>
  <si>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</si>
  <si>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</si>
  <si>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</si>
  <si>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</si>
  <si>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</si>
  <si>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</si>
  <si>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</si>
  <si>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</si>
  <si>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</si>
  <si>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</si>
  <si>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</si>
  <si>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</si>
  <si>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</si>
  <si>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</si>
  <si>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</si>
  <si>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</si>
  <si>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</si>
  <si>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</si>
  <si>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</si>
  <si>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</si>
  <si>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</si>
  <si>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</si>
  <si>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</si>
  <si>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</si>
  <si>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</si>
  <si>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</si>
  <si>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</si>
  <si>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</si>
  <si>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</si>
  <si>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</si>
  <si>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</si>
  <si>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</si>
  <si>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</si>
  <si>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</si>
  <si>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</si>
  <si>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</si>
  <si>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遠賀町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</si>
  <si>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</si>
  <si>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</si>
  <si>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</si>
  <si>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</si>
  <si>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</si>
  <si>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</si>
  <si>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</si>
  <si>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</si>
  <si>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</si>
  <si>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</si>
  <si>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</si>
  <si>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</si>
  <si>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</si>
  <si>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</si>
  <si>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</si>
  <si>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</si>
  <si>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・健全な財政運営を行うため、令和元年度より地方公営企業法を適用した。
・各指標は類似団体と比較して概ね良好な経営状況にあるといえる。
・経常経費の抑制に努め、施設管理の民間全部委託により維持経費を節減し、経営効率を高める。
・令和2年度に、平成25年度に行った使用料改定の事後検証を行い、計画目標値を達成したことを確認した。今後の使用料改定については、物価高の状況等今後の社会情勢を踏まえ定期的に検討することとしている。
・水洗化の促進により、料金収入増に努める。また、処理および経営の安定のため、平成29年度に策定した最適整備構想により、3処理施設の内1施設を令和元年度末に公共下水道に編入した。残り2施設についても令和8年度に公共下水道に編入し、公共下水道事業に事業統合を行う。</t>
    <rPh sb="325" eb="332">
      <t>コウキョウゲスイドウジギョウ</t>
    </rPh>
    <rPh sb="333" eb="337">
      <t>ジギョウトウゴウ</t>
    </rPh>
    <rPh sb="338" eb="339">
      <t>オコナ</t>
    </rPh>
    <phoneticPr fontId="4"/>
  </si>
  <si>
    <t>①有形固定資産減価償却率
・令和元年度に地方公営企業法を適用し6年目の決算であるため、減価償却率は類似団体平均を下回っている。
②管渠老朽化率、③管渠改善率
・平成6年度から平成17年度に整備を行った下水道新設管渠は経過年数29年以下のため老朽管はない。</t>
    <phoneticPr fontId="4"/>
  </si>
  <si>
    <t>令和元年度に地方公営企業法を適用し6年目の決算である。農業集落排水処理施設3施設の内、R1に1施設を公共下水道に編入した。
①経常収支比率
・単年度収支は若干の赤字であった。R6値の対前年比2.91ポイント減となっている主な要因は、処理場修繕費、動力費の増による。
②累積欠損金比率　累積欠損金はない。
③流動比率
・企業債償還金の減により、R6値は対前年比2.12ポイント増となっている。類似団体平均を下回っているが一般会計からの基準内繰入金等により、１年以内の債務に対し支払い能力はある。令和元年度をピークに起債償還金は減少している。
④企業債残高対事業規模比率
・整備完了のため新規の借り入れはなく、類似団体平均値を下回っている。R6値の対前年比172.98ポイント減となっている要因は企業債現在高の減による。
⑤経費回収率 R6値の対前年比4.29ポイント減
⑥汚水処理原価 R6値の対前年比15.59円増
・経費回収率の減、汚水処理原価の増の主な要因は、ともに処理場修繕費、動力費の増による。
⑦施設利用率
・水洗人口は減少したものの有収水量が増加したため、R6値は対前年比1.25ポイント増となっており、類似団体平均値を上回った。
⑧水洗化率
・R6値は対前年比0.29ポイント増となっている。類似団体平均値を上回っており、今後も接続促進を進める。</t>
    <rPh sb="123" eb="126">
      <t>ドウリョクヒ</t>
    </rPh>
    <rPh sb="382" eb="383">
      <t>ゲン</t>
    </rPh>
    <rPh sb="406" eb="407">
      <t>ゾウ</t>
    </rPh>
    <rPh sb="415" eb="416">
      <t>ゲン</t>
    </rPh>
    <rPh sb="424" eb="425">
      <t>ゾウ</t>
    </rPh>
    <rPh sb="465" eb="467">
      <t>ゲンショウ</t>
    </rPh>
    <rPh sb="477" eb="479">
      <t>ゾウカ</t>
    </rPh>
    <rPh sb="500" eb="501">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</si>
</sst>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17-406F-BA50-C846FB01F6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F17-406F-BA50-C846FB01F6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56.45</c:v>
                </c:pt>
                <c:pt idx="1">
                  <c:v>55.68</c:v>
                </c:pt>
                <c:pt idx="2">
                  <c:v>55.37</c:v>
                </c:pt>
                <c:pt idx="3">
                  <c:v>54.74</c:v>
                </c:pt>
                <c:pt idx="4">
                  <c:v>55.99</c:v>
                </c:pt>
              </c:numCache>
            </c:numRef>
          </c:val>
          <c:extLst>
            <c:ext xmlns:c16="http://schemas.microsoft.com/office/drawing/2014/chart" uri="{C3380CC4-5D6E-409C-BE32-E72D297353CC}">
              <c16:uniqueId val="{00000000-641D-4A19-8939-E7F47763E7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41D-4A19-8939-E7F47763E7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87.7</c:v>
                </c:pt>
                <c:pt idx="1">
                  <c:v>89.46</c:v>
                </c:pt>
                <c:pt idx="2">
                  <c:v>89.48</c:v>
                </c:pt>
                <c:pt idx="3">
                  <c:v>90.47</c:v>
                </c:pt>
                <c:pt idx="4">
                  <c:v>90.76</c:v>
                </c:pt>
              </c:numCache>
            </c:numRef>
          </c:val>
          <c:extLst>
            <c:ext xmlns:c16="http://schemas.microsoft.com/office/drawing/2014/chart" uri="{C3380CC4-5D6E-409C-BE32-E72D297353CC}">
              <c16:uniqueId val="{00000000-5634-4080-8F27-46B177E016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634-4080-8F27-46B177E016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102.66</c:v>
                </c:pt>
                <c:pt idx="1">
                  <c:v>102</c:v>
                </c:pt>
                <c:pt idx="2">
                  <c:v>100.16</c:v>
                </c:pt>
                <c:pt idx="3">
                  <c:v>99.45</c:v>
                </c:pt>
                <c:pt idx="4">
                  <c:v>96.54</c:v>
                </c:pt>
              </c:numCache>
            </c:numRef>
          </c:val>
          <c:extLst>
            <c:ext xmlns:c16="http://schemas.microsoft.com/office/drawing/2014/chart" uri="{C3380CC4-5D6E-409C-BE32-E72D297353CC}">
              <c16:uniqueId val="{00000000-65F1-4DAD-898C-C1F8D7CD47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65F1-4DAD-898C-C1F8D7CD47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7.21</c:v>
                </c:pt>
                <c:pt idx="1">
                  <c:v>10.76</c:v>
                </c:pt>
                <c:pt idx="2">
                  <c:v>14.28</c:v>
                </c:pt>
                <c:pt idx="3">
                  <c:v>17.79</c:v>
                </c:pt>
                <c:pt idx="4">
                  <c:v>21.31</c:v>
                </c:pt>
              </c:numCache>
            </c:numRef>
          </c:val>
          <c:extLst>
            <c:ext xmlns:c16="http://schemas.microsoft.com/office/drawing/2014/chart" uri="{C3380CC4-5D6E-409C-BE32-E72D297353CC}">
              <c16:uniqueId val="{00000000-866C-4848-B895-7C1CB5E3D7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66C-4848-B895-7C1CB5E3D7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2E-4724-8C07-99F32F2704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7D2E-4724-8C07-99F32F2704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74-4C97-AE47-F294263097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474-4C97-AE47-F294263097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18.28</c:v>
                </c:pt>
                <c:pt idx="1">
                  <c:v>24.38</c:v>
                </c:pt>
                <c:pt idx="2">
                  <c:v>28.63</c:v>
                </c:pt>
                <c:pt idx="3">
                  <c:v>35.15</c:v>
                </c:pt>
                <c:pt idx="4">
                  <c:v>37.270000000000003</c:v>
                </c:pt>
              </c:numCache>
            </c:numRef>
          </c:val>
          <c:extLst>
            <c:ext xmlns:c16="http://schemas.microsoft.com/office/drawing/2014/chart" uri="{C3380CC4-5D6E-409C-BE32-E72D297353CC}">
              <c16:uniqueId val="{00000000-AEF4-4B54-A52B-DE0BC76538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AEF4-4B54-A52B-DE0BC76538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151.93</c:v>
                </c:pt>
                <c:pt idx="1">
                  <c:v>568.12</c:v>
                </c:pt>
                <c:pt idx="2">
                  <c:v>426.87</c:v>
                </c:pt>
                <c:pt idx="3">
                  <c:v>320.89</c:v>
                </c:pt>
                <c:pt idx="4">
                  <c:v>147.91</c:v>
                </c:pt>
              </c:numCache>
            </c:numRef>
          </c:val>
          <c:extLst>
            <c:ext xmlns:c16="http://schemas.microsoft.com/office/drawing/2014/chart" uri="{C3380CC4-5D6E-409C-BE32-E72D297353CC}">
              <c16:uniqueId val="{00000000-80B5-439E-93E9-D953319AAC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80B5-439E-93E9-D953319AAC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82.33</c:v>
                </c:pt>
                <c:pt idx="1">
                  <c:v>72.790000000000006</c:v>
                </c:pt>
                <c:pt idx="2">
                  <c:v>70.84</c:v>
                </c:pt>
                <c:pt idx="3">
                  <c:v>71.459999999999994</c:v>
                </c:pt>
                <c:pt idx="4">
                  <c:v>67.17</c:v>
                </c:pt>
              </c:numCache>
            </c:numRef>
          </c:val>
          <c:extLst>
            <c:ext xmlns:c16="http://schemas.microsoft.com/office/drawing/2014/chart" uri="{C3380CC4-5D6E-409C-BE32-E72D297353CC}">
              <c16:uniqueId val="{00000000-6AB0-4782-8BDB-C8382D8DF5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AB0-4782-8BDB-C8382D8DF5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200.86</c:v>
                </c:pt>
                <c:pt idx="1">
                  <c:v>227.75</c:v>
                </c:pt>
                <c:pt idx="2">
                  <c:v>235</c:v>
                </c:pt>
                <c:pt idx="3">
                  <c:v>233.23</c:v>
                </c:pt>
                <c:pt idx="4">
                  <c:v>248.82</c:v>
                </c:pt>
              </c:numCache>
            </c:numRef>
          </c:val>
          <c:extLst>
            <c:ext xmlns:c16="http://schemas.microsoft.com/office/drawing/2014/chart" uri="{C3380CC4-5D6E-409C-BE32-E72D297353CC}">
              <c16:uniqueId val="{00000000-3724-4310-9393-16D070D15C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724-4310-9393-16D070D15C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遠賀町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18900</v>
      </c>
      <c r="AM8" s="41"/>
      <c r="AN8" s="41"/>
      <c r="AO8" s="41"/>
      <c r="AP8" s="41"/>
      <c r="AQ8" s="41"/>
      <c r="AR8" s="41"/>
      <c r="AS8" s="41"/>
      <c r="AT8" s="34">
        <f>データ!T6</f>
        <v>22.15</v>
      </c>
      <c r="AU8" s="34"/>
      <c r="AV8" s="34"/>
      <c r="AW8" s="34"/>
      <c r="AX8" s="34"/>
      <c r="AY8" s="34"/>
      <c r="AZ8" s="34"/>
      <c r="BA8" s="34"/>
      <c r="BB8" s="34">
        <f>データ!U6</f>
        <v>853.27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79.430000000000007</v>
      </c>
      <c r="J10" s="34"/>
      <c r="K10" s="34"/>
      <c r="L10" s="34"/>
      <c r="M10" s="34"/>
      <c r="N10" s="34"/>
      <c r="O10" s="34"/>
      <c r="P10" s="34">
        <f>データ!P6</f>
        <v>11.25</v>
      </c>
      <c r="Q10" s="34"/>
      <c r="R10" s="34"/>
      <c r="S10" s="34"/>
      <c r="T10" s="34"/>
      <c r="U10" s="34"/>
      <c r="V10" s="34"/>
      <c r="W10" s="34">
        <f>データ!Q6</f>
        <v>100</v>
      </c>
      <c r="X10" s="34"/>
      <c r="Y10" s="34"/>
      <c r="Z10" s="34"/>
      <c r="AA10" s="34"/>
      <c r="AB10" s="34"/>
      <c r="AC10" s="34"/>
      <c r="AD10" s="41">
        <f>データ!R6</f>
        <v>3410</v>
      </c>
      <c r="AE10" s="41"/>
      <c r="AF10" s="41"/>
      <c r="AG10" s="41"/>
      <c r="AH10" s="41"/>
      <c r="AI10" s="41"/>
      <c r="AJ10" s="41"/>
      <c r="AK10" s="2"/>
      <c r="AL10" s="41">
        <f>データ!V6</f>
        <v>2121</v>
      </c>
      <c r="AM10" s="41"/>
      <c r="AN10" s="41"/>
      <c r="AO10" s="41"/>
      <c r="AP10" s="41"/>
      <c r="AQ10" s="41"/>
      <c r="AR10" s="41"/>
      <c r="AS10" s="41"/>
      <c r="AT10" s="34">
        <f>データ!W6</f>
        <v>1.02</v>
      </c>
      <c r="AU10" s="34"/>
      <c r="AV10" s="34"/>
      <c r="AW10" s="34"/>
      <c r="AX10" s="34"/>
      <c r="AY10" s="34"/>
      <c r="AZ10" s="34"/>
      <c r="BA10" s="34"/>
      <c r="BB10" s="34">
        <f>データ!X6</f>
        <v>2079.41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6"/>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6"/>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6"/>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6"/>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6"/>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6"/>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6"/>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6"/>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6"/>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6"/>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6"/>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6"/>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6"/>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6"/>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6"/>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6"/>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6"/>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6"/>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6"/>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6"/>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6"/>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6"/>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6"/>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6"/>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6"/>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6"/>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6"/>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6"/>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6"/>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nFCaWq+/oJklNG8f/pyFgUEmch7DXRIpTpI2zen+8nH637VNvuFaxpWriaAoX+58rhUmlV6F/DovWZ21kIIqw==" saltValue="G7kqfsGT9aUvN6vyYP05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403849</v>
      </c>
      <c r="D6" s="19">
        <f t="shared" si="3"/>
        <v>46</v>
      </c>
      <c r="E6" s="19">
        <f t="shared" si="3"/>
        <v>17</v>
      </c>
      <c r="F6" s="19">
        <f t="shared" si="3"/>
        <v>5</v>
      </c>
      <c r="G6" s="19">
        <f t="shared" si="3"/>
        <v>0</v>
      </c>
      <c r="H6" s="19" t="str">
        <f t="shared" si="3"/>
        <v>福岡県　遠賀町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79.430000000000007</v>
      </c>
      <c r="P6" s="20">
        <f t="shared" si="3"/>
        <v>11.25</v>
      </c>
      <c r="Q6" s="20">
        <f t="shared" si="3"/>
        <v>100</v>
      </c>
      <c r="R6" s="20">
        <f t="shared" si="3"/>
        <v>3410</v>
      </c>
      <c r="S6" s="20">
        <f t="shared" si="3"/>
        <v>18900</v>
      </c>
      <c r="T6" s="20">
        <f t="shared" si="3"/>
        <v>22.15</v>
      </c>
      <c r="U6" s="20">
        <f t="shared" si="3"/>
        <v>853.27</v>
      </c>
      <c r="V6" s="20">
        <f t="shared" si="3"/>
        <v>2121</v>
      </c>
      <c r="W6" s="20">
        <f t="shared" si="3"/>
        <v>1.02</v>
      </c>
      <c r="X6" s="20">
        <f t="shared" si="3"/>
        <v>2079.41</v>
      </c>
      <c r="Y6" s="21">
        <f>IF(Y7="",NA(),Y7)</f>
        <v>102.66</v>
      </c>
      <c r="Z6" s="21">
        <f t="shared" ref="Z6:AH6" si="4">IF(Z7="",NA(),Z7)</f>
        <v>102</v>
      </c>
      <c r="AA6" s="21">
        <f t="shared" si="4"/>
        <v>100.16</v>
      </c>
      <c r="AB6" s="21">
        <f t="shared" si="4"/>
        <v>99.45</v>
      </c>
      <c r="AC6" s="21">
        <f t="shared" si="4"/>
        <v>96.54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18.28</v>
      </c>
      <c r="AV6" s="21">
        <f t="shared" ref="AV6:BD6" si="6">IF(AV7="",NA(),AV7)</f>
        <v>24.38</v>
      </c>
      <c r="AW6" s="21">
        <f t="shared" si="6"/>
        <v>28.63</v>
      </c>
      <c r="AX6" s="21">
        <f t="shared" si="6"/>
        <v>35.15</v>
      </c>
      <c r="AY6" s="21">
        <f t="shared" si="6"/>
        <v>37.270000000000003</v>
      </c>
      <c r="AZ6" s="21">
        <f t="shared" si="6"/>
        <v>29.13</v>
      </c>
      <c r="BA6" s="21">
        <f t="shared" si="6"/>
        <v>35.69</v>
      </c>
      <c r="BB6" s="21">
        <f t="shared" si="6"/>
        <v>38.4</v>
      </c>
      <c r="BC6" s="21">
        <f t="shared" si="6"/>
        <v>44.04</v>
      </c>
      <c r="BD6" s="21">
        <f t="shared" si="6"/>
        <v>58.25</v>
      </c>
      <c r="BE6" s="20" t="str">
        <f>IF(BE7="","",IF(BE7="-","【-】","【"&amp;SUBSTITUTE(TEXT(BE7,"#,##0.00"),"-","△")&amp;"】"))</f>
        <v>【47.19】</v>
      </c>
      <c r="BF6" s="21">
        <f>IF(BF7="",NA(),BF7)</f>
        <v>151.93</v>
      </c>
      <c r="BG6" s="21">
        <f t="shared" ref="BG6:BO6" si="7">IF(BG7="",NA(),BG7)</f>
        <v>568.12</v>
      </c>
      <c r="BH6" s="21">
        <f t="shared" si="7"/>
        <v>426.87</v>
      </c>
      <c r="BI6" s="21">
        <f t="shared" si="7"/>
        <v>320.89</v>
      </c>
      <c r="BJ6" s="21">
        <f t="shared" si="7"/>
        <v>147.91</v>
      </c>
      <c r="BK6" s="21">
        <f t="shared" si="7"/>
        <v>867.83</v>
      </c>
      <c r="BL6" s="21">
        <f t="shared" si="7"/>
        <v>791.76</v>
      </c>
      <c r="BM6" s="21">
        <f t="shared" si="7"/>
        <v>900.82</v>
      </c>
      <c r="BN6" s="21">
        <f t="shared" si="7"/>
        <v>839.21</v>
      </c>
      <c r="BO6" s="21">
        <f t="shared" si="7"/>
        <v>791.46</v>
      </c>
      <c r="BP6" s="20" t="str">
        <f>IF(BP7="","",IF(BP7="-","【-】","【"&amp;SUBSTITUTE(TEXT(BP7,"#,##0.00"),"-","△")&amp;"】"))</f>
        <v>【798.10】</v>
      </c>
      <c r="BQ6" s="21">
        <f>IF(BQ7="",NA(),BQ7)</f>
        <v>82.33</v>
      </c>
      <c r="BR6" s="21">
        <f t="shared" ref="BR6:BZ6" si="8">IF(BR7="",NA(),BR7)</f>
        <v>72.790000000000006</v>
      </c>
      <c r="BS6" s="21">
        <f t="shared" si="8"/>
        <v>70.84</v>
      </c>
      <c r="BT6" s="21">
        <f t="shared" si="8"/>
        <v>71.459999999999994</v>
      </c>
      <c r="BU6" s="21">
        <f t="shared" si="8"/>
        <v>67.17</v>
      </c>
      <c r="BV6" s="21">
        <f t="shared" si="8"/>
        <v>57.08</v>
      </c>
      <c r="BW6" s="21">
        <f t="shared" si="8"/>
        <v>56.26</v>
      </c>
      <c r="BX6" s="21">
        <f t="shared" si="8"/>
        <v>52.94</v>
      </c>
      <c r="BY6" s="21">
        <f t="shared" si="8"/>
        <v>52.05</v>
      </c>
      <c r="BZ6" s="21">
        <f t="shared" si="8"/>
        <v>47.96</v>
      </c>
      <c r="CA6" s="20" t="str">
        <f>IF(CA7="","",IF(CA7="-","【-】","【"&amp;SUBSTITUTE(TEXT(CA7,"#,##0.00"),"-","△")&amp;"】"))</f>
        <v>【54.51】</v>
      </c>
      <c r="CB6" s="21">
        <f>IF(CB7="",NA(),CB7)</f>
        <v>200.86</v>
      </c>
      <c r="CC6" s="21">
        <f t="shared" ref="CC6:CK6" si="9">IF(CC7="",NA(),CC7)</f>
        <v>227.75</v>
      </c>
      <c r="CD6" s="21">
        <f t="shared" si="9"/>
        <v>235</v>
      </c>
      <c r="CE6" s="21">
        <f t="shared" si="9"/>
        <v>233.23</v>
      </c>
      <c r="CF6" s="21">
        <f t="shared" si="9"/>
        <v>248.82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56.45</v>
      </c>
      <c r="CN6" s="21">
        <f t="shared" ref="CN6:CV6" si="10">IF(CN7="",NA(),CN7)</f>
        <v>55.68</v>
      </c>
      <c r="CO6" s="21">
        <f t="shared" si="10"/>
        <v>55.37</v>
      </c>
      <c r="CP6" s="21">
        <f t="shared" si="10"/>
        <v>54.74</v>
      </c>
      <c r="CQ6" s="21">
        <f t="shared" si="10"/>
        <v>55.99</v>
      </c>
      <c r="CR6" s="21">
        <f t="shared" si="10"/>
        <v>54.83</v>
      </c>
      <c r="CS6" s="21">
        <f t="shared" si="10"/>
        <v>66.53</v>
      </c>
      <c r="CT6" s="21">
        <f t="shared" si="10"/>
        <v>52.35</v>
      </c>
      <c r="CU6" s="21">
        <f t="shared" si="10"/>
        <v>46.25</v>
      </c>
      <c r="CV6" s="21">
        <f t="shared" si="10"/>
        <v>45.32</v>
      </c>
      <c r="CW6" s="20" t="str">
        <f>IF(CW7="","",IF(CW7="-","【-】","【"&amp;SUBSTITUTE(TEXT(CW7,"#,##0.00"),"-","△")&amp;"】"))</f>
        <v>【49.92】</v>
      </c>
      <c r="CX6" s="21">
        <f>IF(CX7="",NA(),CX7)</f>
        <v>87.7</v>
      </c>
      <c r="CY6" s="21">
        <f t="shared" ref="CY6:DG6" si="11">IF(CY7="",NA(),CY7)</f>
        <v>89.46</v>
      </c>
      <c r="CZ6" s="21">
        <f t="shared" si="11"/>
        <v>89.48</v>
      </c>
      <c r="DA6" s="21">
        <f t="shared" si="11"/>
        <v>90.47</v>
      </c>
      <c r="DB6" s="21">
        <f t="shared" si="11"/>
        <v>90.76</v>
      </c>
      <c r="DC6" s="21">
        <f t="shared" si="11"/>
        <v>84.7</v>
      </c>
      <c r="DD6" s="21">
        <f t="shared" si="11"/>
        <v>84.67</v>
      </c>
      <c r="DE6" s="21">
        <f t="shared" si="11"/>
        <v>84.39</v>
      </c>
      <c r="DF6" s="21">
        <f t="shared" si="11"/>
        <v>83.96</v>
      </c>
      <c r="DG6" s="21">
        <f t="shared" si="11"/>
        <v>83.54</v>
      </c>
      <c r="DH6" s="20" t="str">
        <f>IF(DH7="","",IF(DH7="-","【-】","【"&amp;SUBSTITUTE(TEXT(DH7,"#,##0.00"),"-","△")&amp;"】"))</f>
        <v>【87.80】</v>
      </c>
      <c r="DI6" s="21">
        <f>IF(DI7="",NA(),DI7)</f>
        <v>7.21</v>
      </c>
      <c r="DJ6" s="21">
        <f t="shared" ref="DJ6:DR6" si="12">IF(DJ7="",NA(),DJ7)</f>
        <v>10.76</v>
      </c>
      <c r="DK6" s="21">
        <f t="shared" si="12"/>
        <v>14.28</v>
      </c>
      <c r="DL6" s="21">
        <f t="shared" si="12"/>
        <v>17.79</v>
      </c>
      <c r="DM6" s="21">
        <f t="shared" si="12"/>
        <v>21.31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403849</v>
      </c>
      <c r="D7" s="23">
        <v>46</v>
      </c>
      <c r="E7" s="23">
        <v>17</v>
      </c>
      <c r="F7" s="23">
        <v>5</v>
      </c>
      <c r="G7" s="23">
        <v>0</v>
      </c>
      <c r="H7" s="23" t="s">
        <v>96</v>
      </c>
      <c r="I7" s="23" t="s">
        <v>97</v>
      </c>
      <c r="J7" s="23" t="s">
        <v>98</v>
      </c>
      <c r="K7" s="23" t="s">
        <v>99</v>
      </c>
      <c r="L7" s="23" t="s">
        <v>100</v>
      </c>
      <c r="M7" s="23" t="s">
        <v>101</v>
      </c>
      <c r="N7" s="24" t="s">
        <v>102</v>
      </c>
      <c r="O7" s="24">
        <v>79.430000000000007</v>
      </c>
      <c r="P7" s="24">
        <v>11.25</v>
      </c>
      <c r="Q7" s="24">
        <v>100</v>
      </c>
      <c r="R7" s="24">
        <v>3410</v>
      </c>
      <c r="S7" s="24">
        <v>18900</v>
      </c>
      <c r="T7" s="24">
        <v>22.15</v>
      </c>
      <c r="U7" s="24">
        <v>853.27</v>
      </c>
      <c r="V7" s="24">
        <v>2121</v>
      </c>
      <c r="W7" s="24">
        <v>1.02</v>
      </c>
      <c r="X7" s="24">
        <v>2079.41</v>
      </c>
      <c r="Y7" s="24">
        <v>102.66</v>
      </c>
      <c r="Z7" s="24">
        <v>102</v>
      </c>
      <c r="AA7" s="24">
        <v>100.16</v>
      </c>
      <c r="AB7" s="24">
        <v>99.45</v>
      </c>
      <c r="AC7" s="24">
        <v>96.54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18.28</v>
      </c>
      <c r="AV7" s="24">
        <v>24.38</v>
      </c>
      <c r="AW7" s="24">
        <v>28.63</v>
      </c>
      <c r="AX7" s="24">
        <v>35.15</v>
      </c>
      <c r="AY7" s="24">
        <v>37.270000000000003</v>
      </c>
      <c r="AZ7" s="24">
        <v>29.13</v>
      </c>
      <c r="BA7" s="24">
        <v>35.69</v>
      </c>
      <c r="BB7" s="24">
        <v>38.4</v>
      </c>
      <c r="BC7" s="24">
        <v>44.04</v>
      </c>
      <c r="BD7" s="24">
        <v>58.25</v>
      </c>
      <c r="BE7" s="24">
        <v>47.19</v>
      </c>
      <c r="BF7" s="24">
        <v>151.93</v>
      </c>
      <c r="BG7" s="24">
        <v>568.12</v>
      </c>
      <c r="BH7" s="24">
        <v>426.87</v>
      </c>
      <c r="BI7" s="24">
        <v>320.89</v>
      </c>
      <c r="BJ7" s="24">
        <v>147.91</v>
      </c>
      <c r="BK7" s="24">
        <v>867.83</v>
      </c>
      <c r="BL7" s="24">
        <v>791.76</v>
      </c>
      <c r="BM7" s="24">
        <v>900.82</v>
      </c>
      <c r="BN7" s="24">
        <v>839.21</v>
      </c>
      <c r="BO7" s="24">
        <v>791.46</v>
      </c>
      <c r="BP7" s="24">
        <v>798.1</v>
      </c>
      <c r="BQ7" s="24">
        <v>82.33</v>
      </c>
      <c r="BR7" s="24">
        <v>72.790000000000006</v>
      </c>
      <c r="BS7" s="24">
        <v>70.84</v>
      </c>
      <c r="BT7" s="24">
        <v>71.459999999999994</v>
      </c>
      <c r="BU7" s="24">
        <v>67.17</v>
      </c>
      <c r="BV7" s="24">
        <v>57.08</v>
      </c>
      <c r="BW7" s="24">
        <v>56.26</v>
      </c>
      <c r="BX7" s="24">
        <v>52.94</v>
      </c>
      <c r="BY7" s="24">
        <v>52.05</v>
      </c>
      <c r="BZ7" s="24">
        <v>47.96</v>
      </c>
      <c r="CA7" s="24">
        <v>54.51</v>
      </c>
      <c r="CB7" s="24">
        <v>200.86</v>
      </c>
      <c r="CC7" s="24">
        <v>227.75</v>
      </c>
      <c r="CD7" s="24">
        <v>235</v>
      </c>
      <c r="CE7" s="24">
        <v>233.23</v>
      </c>
      <c r="CF7" s="24">
        <v>248.82</v>
      </c>
      <c r="CG7" s="24">
        <v>274.99</v>
      </c>
      <c r="CH7" s="24">
        <v>282.08999999999997</v>
      </c>
      <c r="CI7" s="24">
        <v>303.27999999999997</v>
      </c>
      <c r="CJ7" s="24">
        <v>301.86</v>
      </c>
      <c r="CK7" s="24">
        <v>325.85000000000002</v>
      </c>
      <c r="CL7" s="24">
        <v>286.33</v>
      </c>
      <c r="CM7" s="24">
        <v>56.45</v>
      </c>
      <c r="CN7" s="24">
        <v>55.68</v>
      </c>
      <c r="CO7" s="24">
        <v>55.37</v>
      </c>
      <c r="CP7" s="24">
        <v>54.74</v>
      </c>
      <c r="CQ7" s="24">
        <v>55.99</v>
      </c>
      <c r="CR7" s="24">
        <v>54.83</v>
      </c>
      <c r="CS7" s="24">
        <v>66.53</v>
      </c>
      <c r="CT7" s="24">
        <v>52.35</v>
      </c>
      <c r="CU7" s="24">
        <v>46.25</v>
      </c>
      <c r="CV7" s="24">
        <v>45.32</v>
      </c>
      <c r="CW7" s="24">
        <v>49.92</v>
      </c>
      <c r="CX7" s="24">
        <v>87.7</v>
      </c>
      <c r="CY7" s="24">
        <v>89.46</v>
      </c>
      <c r="CZ7" s="24">
        <v>89.48</v>
      </c>
      <c r="DA7" s="24">
        <v>90.47</v>
      </c>
      <c r="DB7" s="24">
        <v>90.76</v>
      </c>
      <c r="DC7" s="24">
        <v>84.7</v>
      </c>
      <c r="DD7" s="24">
        <v>84.67</v>
      </c>
      <c r="DE7" s="24">
        <v>84.39</v>
      </c>
      <c r="DF7" s="24">
        <v>83.96</v>
      </c>
      <c r="DG7" s="24">
        <v>83.54</v>
      </c>
      <c r="DH7" s="24">
        <v>87.8</v>
      </c>
      <c r="DI7" s="24">
        <v>7.21</v>
      </c>
      <c r="DJ7" s="24">
        <v>10.76</v>
      </c>
      <c r="DK7" s="24">
        <v>14.28</v>
      </c>
      <c r="DL7" s="24">
        <v>17.79</v>
      </c>
      <c r="DM7" s="24">
        <v>21.31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2026-01-22T00:03:42Z</cp:lastPrinted>
  <dcterms:created xsi:type="dcterms:W3CDTF">2025-12-23T06:23:44Z</dcterms:created>
  <dcterms:modified xsi:type="dcterms:W3CDTF">2026-01-30T04:06:37Z</dcterms:modified>
  <cp:category/>
</cp:coreProperties>
</file>