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G:\10800_都市計画課\10840_下水道管理係\下水道管理係\経営計画・経営戦略・経営比較分析表等\経営比較分析表\R2決算値　経営比較分析表\"/>
    </mc:Choice>
  </mc:AlternateContent>
  <xr:revisionPtr revIDLastSave="0" documentId="13_ncr:1_{8260EB0A-7F4D-4889-B2A6-D160FA6FD51A}" xr6:coauthVersionLast="36" xr6:coauthVersionMax="36" xr10:uidLastSave="{00000000-0000-0000-0000-000000000000}"/>
  <workbookProtection workbookAlgorithmName="SHA-512" workbookHashValue="ex2K1t8Q1WSHaP24eG+Tr4jVvYvR6XDot2EKTUI+aou65zWszUpjvwgBG9vqZ4Z4Ff840v8UKCiDo55MNXuGBg==" workbookSaltValue="si9q/92eefikkx/wztYwNw=="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BB10" i="4"/>
  <c r="AT10" i="4"/>
  <c r="W10" i="4"/>
  <c r="P10" i="4"/>
  <c r="I10" i="4"/>
  <c r="BB8" i="4"/>
  <c r="AT8" i="4"/>
  <c r="W8" i="4"/>
  <c r="P8" i="4"/>
  <c r="I8" i="4"/>
  <c r="B6" i="4"/>
</calcChain>
</file>

<file path=xl/sharedStrings.xml><?xml version="1.0" encoding="utf-8"?>
<sst xmlns="http://schemas.openxmlformats.org/spreadsheetml/2006/main" count="299" uniqueCount="116">
  <si>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</si>
  <si>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</si>
  <si>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</si>
  <si>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</si>
  <si>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</si>
  <si>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</si>
  <si>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</si>
  <si>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</si>
  <si>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</si>
  <si>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</si>
  <si>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</si>
  <si>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</si>
  <si>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</si>
  <si>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</si>
  <si>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</si>
  <si>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</si>
  <si>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</si>
  <si>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</si>
  <si>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</si>
  <si>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</si>
  <si>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</si>
  <si>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</si>
  <si>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</si>
  <si>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</si>
  <si>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</si>
  <si>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</si>
  <si>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</si>
  <si>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</si>
  <si>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</si>
  <si>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</si>
  <si>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</si>
  <si>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</si>
  <si>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</si>
  <si>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</si>
  <si>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</si>
  <si>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</si>
  <si>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</si>
  <si>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</si>
  <si>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</si>
  <si>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</si>
  <si>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</si>
  <si>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</si>
  <si>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</si>
  <si>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</si>
  <si>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</si>
  <si>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</si>
  <si>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</si>
  <si>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</si>
  <si>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</si>
  <si>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</si>
  <si>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</si>
  <si>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</si>
  <si>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</si>
  <si>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</si>
  <si>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</si>
  <si>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</si>
  <si>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</si>
  <si>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</si>
  <si>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</si>
  <si>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</si>
  <si>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</si>
  <si>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</si>
  <si>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</si>
  <si>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</si>
  <si>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</si>
  <si>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</si>
  <si>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</si>
  <si>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</si>
  <si>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</si>
  <si>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</si>
  <si>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</si>
  <si>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</si>
  <si>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</si>
  <si>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</si>
  <si>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</si>
  <si>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</si>
  <si>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</si>
  <si>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</si>
  <si>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</si>
  <si>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</si>
  <si>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</si>
  <si>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</si>
  <si>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</si>
  <si>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</si>
  <si>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</si>
  <si>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</si>
  <si>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</si>
  <si>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</si>
  <si>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</si>
  <si>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</si>
  <si>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</si>
  <si>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</si>
  <si>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</si>
  <si>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</si>
  <si>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</si>
  <si>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</si>
  <si>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遠賀町</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</si>
  <si>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</si>
  <si>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</si>
  <si>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</si>
  <si>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</si>
  <si>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</si>
  <si>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</si>
  <si>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</si>
  <si>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</si>
  <si>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</si>
  <si>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</si>
  <si>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</si>
  <si>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</si>
  <si>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</si>
  <si>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</si>
  <si>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</si>
  <si>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</si>
  <si>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①有形固定資産減価償却率　　　　　　　　　　　　　　　　　　　　　　　　　　　　・令和元年度に地方公営企業法を適用し2年目の決算であるため、減価償却累計額は少額となっている。　　           　　②管渠老朽化率、③管渠改善率　　　　　　　　　       　　・民間開発により整備が行われた下水道管渠（地域下水道施設）は、公共下水道接続に合わせ、平成17年度から平成25年度にかけて、地域下水道会計において改修工事実施済みである。
また、平成9年度以降継続的に整備を行った公共下水道新設管渠は、経過年数24年以下のため老朽管はない。
</t>
    <rPh sb="1" eb="3">
      <t>ユウケイ</t>
    </rPh>
    <rPh sb="3" eb="5">
      <t>コテイ</t>
    </rPh>
    <rPh sb="5" eb="7">
      <t>シサン</t>
    </rPh>
    <rPh sb="7" eb="9">
      <t>ゲンカ</t>
    </rPh>
    <rPh sb="9" eb="11">
      <t>ショウキャク</t>
    </rPh>
    <rPh sb="11" eb="12">
      <t>リツ</t>
    </rPh>
    <rPh sb="41" eb="42">
      <t>レイ</t>
    </rPh>
    <rPh sb="42" eb="43">
      <t>ワ</t>
    </rPh>
    <rPh sb="43" eb="45">
      <t>ガンネン</t>
    </rPh>
    <rPh sb="45" eb="46">
      <t>ド</t>
    </rPh>
    <rPh sb="47" eb="49">
      <t>チホウ</t>
    </rPh>
    <rPh sb="49" eb="51">
      <t>コウエイ</t>
    </rPh>
    <rPh sb="51" eb="53">
      <t>キギョウ</t>
    </rPh>
    <rPh sb="53" eb="54">
      <t>ホウ</t>
    </rPh>
    <rPh sb="55" eb="57">
      <t>テキヨウ</t>
    </rPh>
    <rPh sb="59" eb="61">
      <t>ネンメ</t>
    </rPh>
    <rPh sb="62" eb="64">
      <t>ケッサン</t>
    </rPh>
    <rPh sb="70" eb="72">
      <t>ゲンカ</t>
    </rPh>
    <rPh sb="72" eb="74">
      <t>ショウキャク</t>
    </rPh>
    <rPh sb="74" eb="76">
      <t>ルイケイ</t>
    </rPh>
    <rPh sb="76" eb="77">
      <t>ガク</t>
    </rPh>
    <rPh sb="78" eb="80">
      <t>ショウガク</t>
    </rPh>
    <rPh sb="103" eb="105">
      <t>カンキョ</t>
    </rPh>
    <rPh sb="105" eb="108">
      <t>ロウキュウカ</t>
    </rPh>
    <rPh sb="108" eb="109">
      <t>リツ</t>
    </rPh>
    <rPh sb="111" eb="113">
      <t>カンキョ</t>
    </rPh>
    <rPh sb="113" eb="115">
      <t>カイゼン</t>
    </rPh>
    <rPh sb="115" eb="116">
      <t>リツ</t>
    </rPh>
    <phoneticPr fontId="4"/>
  </si>
  <si>
    <t xml:space="preserve">・健全な財政運営を行うため、令和元年度より地方公営企業法を適用した。計画的な整備による普及促進・早期接続により、料金収入増に努める。また処理および経営の安定のため、令和元年度末に、農業集落排水処理施設3施設の内1施設を公共下水道に編入し、残る2施設についても計画的に編入する予定。
・低コスト工法の採用により建設費用を抑制する。また、経常経費の抑制に努め、施設管理の民間全部委託により維持経費を節減し、経営効率を高める。
・平成25年度に行った使用料改定の事後検証を行い、計画目標値を達成することができた。今後の使用料改定については、新型コロナウイルスの感染状況を踏まえ判断することとしている。
・施設の経過年数が少ないため当面の管理方針としては、適切な維持管理を行いながら施設の巡視・点検を実施し、必要に応じ調査・診断を実施することとしている。
</t>
    <rPh sb="14" eb="15">
      <t>レイ</t>
    </rPh>
    <rPh sb="15" eb="16">
      <t>ワ</t>
    </rPh>
    <rPh sb="16" eb="17">
      <t>ゲン</t>
    </rPh>
    <rPh sb="82" eb="83">
      <t>レイ</t>
    </rPh>
    <rPh sb="83" eb="84">
      <t>ワ</t>
    </rPh>
    <rPh sb="84" eb="85">
      <t>ゲン</t>
    </rPh>
    <rPh sb="85" eb="87">
      <t>ネンド</t>
    </rPh>
    <rPh sb="87" eb="88">
      <t>マツ</t>
    </rPh>
    <rPh sb="119" eb="120">
      <t>ノコ</t>
    </rPh>
    <rPh sb="122" eb="124">
      <t>シセツ</t>
    </rPh>
    <rPh sb="129" eb="132">
      <t>ケイカクテキ</t>
    </rPh>
    <rPh sb="133" eb="135">
      <t>ヘンニュウ</t>
    </rPh>
    <rPh sb="137" eb="139">
      <t>ヨテイ</t>
    </rPh>
    <phoneticPr fontId="4"/>
  </si>
  <si>
    <r>
      <t>令和元年度に地方公営企業法を適用し2年目の決算である。R1に農業集落排水処理施設3施設の内、1施設を公共下水道に編入した。　　　　　　　　　　　　　　　　　　　　　　       　①経常収支比率　　　　　　　　　　　　　　　　　　　　　　　　　　　・R2値は対前年比0.59ポイント減とほぼ横ばいである。類似団体平均値をやや下回っているが、経常収支は黒字である。
②累積欠損金比率　　　　　　　　　　　　　　　　　　　　　　　　　　　　・累積欠損金は特別損失（公共下水道に編入した排水処理施設の除却）の発生のためである。　　　　　　　　　　　　　　　　　　③流動比率　　　　　　　　　　　　　　　　　　　　　　　　・R2値の対前年比6.32ポイント減となっている主な要因は、未払金の減、流動負債建設改良企業債の増による。類似団体平均値を下回っているが一般会計から基準内繰入金等を受け入れ、１年以内の債務に対し支払い能力はある。　　　　　　　　　　　　　　　　　　　　　　　　　　　　④企業債残高対事業規模比率</t>
    </r>
    <r>
      <rPr>
        <b/>
        <sz val="9.5"/>
        <rFont val="ＭＳ ゴシック"/>
        <family val="3"/>
        <charset val="128"/>
      </rPr>
      <t>　　　　　　　　　　　　　　　</t>
    </r>
    <r>
      <rPr>
        <sz val="9.5"/>
        <rFont val="ＭＳ ゴシック"/>
        <family val="3"/>
        <charset val="128"/>
      </rPr>
      <t>　・普及促進効果および平成25年度の使用料改定効果により、類似団体平均値を下回っている。R2値の対前年比6.5ポイント増となっている主な要因は、農業集落排水施設編入に伴い企業債残高が増加したことによる。
⑤経費回収率　</t>
    </r>
    <r>
      <rPr>
        <b/>
        <sz val="9.5"/>
        <rFont val="ＭＳ ゴシック"/>
        <family val="3"/>
        <charset val="128"/>
      </rPr>
      <t>　　　　　　　　　　　　　　　　　　　　　　　　　　</t>
    </r>
    <r>
      <rPr>
        <sz val="9.5"/>
        <rFont val="ＭＳ ゴシック"/>
        <family val="3"/>
        <charset val="128"/>
      </rPr>
      <t>・維持管理事業で国庫補助工事を行ったことにより、R2値は対前年比0.9ポイント減であるが、汚水処理に要する経費が使用料収入で賄えており、今後も経常経費の抑制や普及促進に努める。
⑥汚水処理原価　　　　　　　　　　　　　　　　　　　　　　・維持管理事業で国庫補助工事を行ったことにより、R2値は対前年比0.86円増であるが、類似団体平均値を下回っている。            　　　　　　　　　　　　　　　　   ⑦施設利用率 流域下水道のため汚水処理施設はない。　　　　　　　　　　　　　　　　　　　　　　　　　　　　　　　　　　　　　　　　　　　</t>
    </r>
    <r>
      <rPr>
        <b/>
        <sz val="9.5"/>
        <rFont val="ＭＳ ゴシック"/>
        <family val="3"/>
        <charset val="128"/>
      </rPr>
      <t xml:space="preserve">
</t>
    </r>
    <r>
      <rPr>
        <sz val="9.5"/>
        <rFont val="ＭＳ ゴシック"/>
        <family val="3"/>
        <charset val="128"/>
      </rPr>
      <t xml:space="preserve">⑧水洗化率 R2値は対前年比0.8ポイント増となっている。類似団体平均値を上回っており、今後も接続促進を進める。
</t>
    </r>
    <rPh sb="94" eb="96">
      <t>ケイジョウ</t>
    </rPh>
    <rPh sb="146" eb="147">
      <t>ヨコ</t>
    </rPh>
    <rPh sb="155" eb="157">
      <t>ルイジ</t>
    </rPh>
    <rPh sb="157" eb="159">
      <t>ダンタイ</t>
    </rPh>
    <rPh sb="159" eb="161">
      <t>ヘイキン</t>
    </rPh>
    <rPh sb="161" eb="162">
      <t>アタイ</t>
    </rPh>
    <rPh sb="165" eb="166">
      <t>シタ</t>
    </rPh>
    <rPh sb="171" eb="173">
      <t>ケイジョウ</t>
    </rPh>
    <rPh sb="176" eb="178">
      <t>クロジ</t>
    </rPh>
    <rPh sb="186" eb="188">
      <t>ルイセキ</t>
    </rPh>
    <rPh sb="188" eb="191">
      <t>ケッソンキン</t>
    </rPh>
    <rPh sb="191" eb="193">
      <t>ヒリツ</t>
    </rPh>
    <rPh sb="222" eb="224">
      <t>ルイセキ</t>
    </rPh>
    <rPh sb="224" eb="226">
      <t>ケッソン</t>
    </rPh>
    <rPh sb="226" eb="227">
      <t>キン</t>
    </rPh>
    <rPh sb="228" eb="230">
      <t>トクベツ</t>
    </rPh>
    <rPh sb="231" eb="233">
      <t>コウキョウ</t>
    </rPh>
    <rPh sb="233" eb="236">
      <t>ゲスイドウ</t>
    </rPh>
    <rPh sb="237" eb="239">
      <t>ヘンニュウ</t>
    </rPh>
    <rPh sb="241" eb="243">
      <t>ハイスイ</t>
    </rPh>
    <rPh sb="243" eb="247">
      <t>ショリシセツ</t>
    </rPh>
    <rPh sb="248" eb="249">
      <t>ジョ</t>
    </rPh>
    <rPh sb="249" eb="250">
      <t>キャク</t>
    </rPh>
    <rPh sb="251" eb="252">
      <t>ヒ</t>
    </rPh>
    <rPh sb="254" eb="256">
      <t>ハッセイ</t>
    </rPh>
    <rPh sb="282" eb="284">
      <t>リュウドウ</t>
    </rPh>
    <rPh sb="284" eb="286">
      <t>ヒリツ</t>
    </rPh>
    <rPh sb="338" eb="340">
      <t>ミバラ</t>
    </rPh>
    <rPh sb="340" eb="341">
      <t>キン</t>
    </rPh>
    <rPh sb="342" eb="343">
      <t>ゲン</t>
    </rPh>
    <rPh sb="344" eb="346">
      <t>リュウドウ</t>
    </rPh>
    <rPh sb="346" eb="348">
      <t>フサイ</t>
    </rPh>
    <rPh sb="348" eb="350">
      <t>ケンセツ</t>
    </rPh>
    <rPh sb="361" eb="363">
      <t>ルイジ</t>
    </rPh>
    <rPh sb="363" eb="365">
      <t>ルイジ</t>
    </rPh>
    <rPh sb="365" eb="367">
      <t>ダンタイ</t>
    </rPh>
    <rPh sb="367" eb="369">
      <t>ヘイキン</t>
    </rPh>
    <rPh sb="369" eb="370">
      <t>アタイ</t>
    </rPh>
    <rPh sb="371" eb="373">
      <t>シタマワ</t>
    </rPh>
    <rPh sb="378" eb="380">
      <t>イッパン</t>
    </rPh>
    <rPh sb="380" eb="382">
      <t>カイケイ</t>
    </rPh>
    <rPh sb="384" eb="387">
      <t>キジュンナイ</t>
    </rPh>
    <rPh sb="387" eb="389">
      <t>クリイレ</t>
    </rPh>
    <rPh sb="389" eb="390">
      <t>キン</t>
    </rPh>
    <rPh sb="390" eb="391">
      <t>トウ</t>
    </rPh>
    <rPh sb="392" eb="393">
      <t>ウ</t>
    </rPh>
    <rPh sb="394" eb="395">
      <t>イ</t>
    </rPh>
    <rPh sb="398" eb="399">
      <t>ネン</t>
    </rPh>
    <rPh sb="399" eb="401">
      <t>イナイ</t>
    </rPh>
    <rPh sb="402" eb="404">
      <t>サイム</t>
    </rPh>
    <rPh sb="405" eb="406">
      <t>タイ</t>
    </rPh>
    <rPh sb="407" eb="409">
      <t>シハライ</t>
    </rPh>
    <rPh sb="410" eb="412">
      <t>ノウリョク</t>
    </rPh>
    <rPh sb="445" eb="447">
      <t>キギョウ</t>
    </rPh>
    <rPh sb="447" eb="448">
      <t>サイ</t>
    </rPh>
    <rPh sb="448" eb="450">
      <t>ザンダカ</t>
    </rPh>
    <rPh sb="450" eb="451">
      <t>タイ</t>
    </rPh>
    <rPh sb="451" eb="453">
      <t>ジギョウ</t>
    </rPh>
    <rPh sb="453" eb="455">
      <t>キボ</t>
    </rPh>
    <rPh sb="455" eb="457">
      <t>ヒリツ</t>
    </rPh>
    <rPh sb="501" eb="503">
      <t>ルイジ</t>
    </rPh>
    <rPh sb="503" eb="505">
      <t>ダンタイ</t>
    </rPh>
    <rPh sb="505" eb="507">
      <t>ヘイキン</t>
    </rPh>
    <rPh sb="507" eb="508">
      <t>アタイ</t>
    </rPh>
    <rPh sb="509" eb="511">
      <t>シタマワ</t>
    </rPh>
    <rPh sb="529" eb="530">
      <t>ゾウ</t>
    </rPh>
    <rPh sb="542" eb="544">
      <t>ノウギョウ</t>
    </rPh>
    <rPh sb="544" eb="546">
      <t>シュウラク</t>
    </rPh>
    <rPh sb="546" eb="548">
      <t>ハイスイ</t>
    </rPh>
    <rPh sb="548" eb="550">
      <t>シセツ</t>
    </rPh>
    <rPh sb="550" eb="552">
      <t>ヘンニュウ</t>
    </rPh>
    <rPh sb="553" eb="554">
      <t>トモナ</t>
    </rPh>
    <rPh sb="561" eb="563">
      <t>ゾウカ</t>
    </rPh>
    <rPh sb="606" eb="610">
      <t>イジカンリ</t>
    </rPh>
    <rPh sb="610" eb="612">
      <t>ジギョウ</t>
    </rPh>
    <rPh sb="613" eb="615">
      <t>コッコ</t>
    </rPh>
    <rPh sb="620" eb="621">
      <t>オコナ</t>
    </rPh>
    <rPh sb="644" eb="645">
      <t>ゲン</t>
    </rPh>
    <rPh sb="666" eb="668">
      <t>オスイ</t>
    </rPh>
    <rPh sb="668" eb="670">
      <t>ショリ</t>
    </rPh>
    <rPh sb="671" eb="672">
      <t>ヨウ</t>
    </rPh>
    <rPh sb="674" eb="676">
      <t>ケイヒ</t>
    </rPh>
    <rPh sb="677" eb="679">
      <t>シヨウ</t>
    </rPh>
    <rPh sb="679" eb="680">
      <t>リョウ</t>
    </rPh>
    <rPh sb="680" eb="682">
      <t>シュウニュウ</t>
    </rPh>
    <rPh sb="683" eb="684">
      <t>マカナ</t>
    </rPh>
    <rPh sb="689" eb="691">
      <t>コンゴ</t>
    </rPh>
    <rPh sb="692" eb="694">
      <t>ケイジョウ</t>
    </rPh>
    <rPh sb="694" eb="696">
      <t>ケイヒ</t>
    </rPh>
    <rPh sb="697" eb="699">
      <t>ヨクセイ</t>
    </rPh>
    <rPh sb="700" eb="702">
      <t>フキュウ</t>
    </rPh>
    <rPh sb="702" eb="704">
      <t>ソクシン</t>
    </rPh>
    <rPh sb="705" eb="706">
      <t>ツト</t>
    </rPh>
    <rPh sb="711" eb="713">
      <t>オスイ</t>
    </rPh>
    <rPh sb="713" eb="715">
      <t>ショリ</t>
    </rPh>
    <rPh sb="715" eb="717">
      <t>ゲンカ</t>
    </rPh>
    <rPh sb="735" eb="737">
      <t>コウジ</t>
    </rPh>
    <rPh sb="759" eb="760">
      <t>エン</t>
    </rPh>
    <rPh sb="760" eb="761">
      <t>ゾウ</t>
    </rPh>
    <rPh sb="855" eb="857">
      <t>ルイジ</t>
    </rPh>
    <rPh sb="857" eb="859">
      <t>ダンタイ</t>
    </rPh>
    <rPh sb="859" eb="861">
      <t>ヘイキン</t>
    </rPh>
    <rPh sb="868" eb="870">
      <t>シセツ</t>
    </rPh>
    <rPh sb="870" eb="873">
      <t>リヨウリツリュウイキルイジダンタイヘイキンアタイウエマワコンゴセツゾクソクシンスス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</si>
</sst>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
      <sz val="9.5"/>
      <name val="ＭＳ ゴシック"/>
      <family val="3"/>
      <charset val="128"/>
    </font>
    <font>
      <b/>
      <sz val="9.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8DB-4AFC-936C-F50A3ADECF2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0.15</c:v>
                </c:pt>
                <c:pt idx="4">
                  <c:v>1.65</c:v>
                </c:pt>
              </c:numCache>
            </c:numRef>
          </c:val>
          <c:smooth val="0"/>
          <c:extLst>
            <c:ext xmlns:c16="http://schemas.microsoft.com/office/drawing/2014/chart" uri="{C3380CC4-5D6E-409C-BE32-E72D297353CC}">
              <c16:uniqueId val="{00000001-28DB-4AFC-936C-F50A3ADECF2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000-4131-9A4F-5F799E7707A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50.94</c:v>
                </c:pt>
                <c:pt idx="4">
                  <c:v>50.53</c:v>
                </c:pt>
              </c:numCache>
            </c:numRef>
          </c:val>
          <c:smooth val="0"/>
          <c:extLst>
            <c:ext xmlns:c16="http://schemas.microsoft.com/office/drawing/2014/chart" uri="{C3380CC4-5D6E-409C-BE32-E72D297353CC}">
              <c16:uniqueId val="{00000001-F000-4131-9A4F-5F799E7707A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90.34</c:v>
                </c:pt>
                <c:pt idx="4">
                  <c:v>91.14</c:v>
                </c:pt>
              </c:numCache>
            </c:numRef>
          </c:val>
          <c:extLst>
            <c:ext xmlns:c16="http://schemas.microsoft.com/office/drawing/2014/chart" uri="{C3380CC4-5D6E-409C-BE32-E72D297353CC}">
              <c16:uniqueId val="{00000000-BF70-4C37-884C-85E653DC039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82.55</c:v>
                </c:pt>
                <c:pt idx="4">
                  <c:v>82.08</c:v>
                </c:pt>
              </c:numCache>
            </c:numRef>
          </c:val>
          <c:smooth val="0"/>
          <c:extLst>
            <c:ext xmlns:c16="http://schemas.microsoft.com/office/drawing/2014/chart" uri="{C3380CC4-5D6E-409C-BE32-E72D297353CC}">
              <c16:uniqueId val="{00000001-BF70-4C37-884C-85E653DC039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100.83</c:v>
                </c:pt>
                <c:pt idx="4">
                  <c:v>100.24</c:v>
                </c:pt>
              </c:numCache>
            </c:numRef>
          </c:val>
          <c:extLst>
            <c:ext xmlns:c16="http://schemas.microsoft.com/office/drawing/2014/chart" uri="{C3380CC4-5D6E-409C-BE32-E72D297353CC}">
              <c16:uniqueId val="{00000000-1C12-43E3-87C7-59C4B7A6C38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106.57</c:v>
                </c:pt>
                <c:pt idx="4">
                  <c:v>107.21</c:v>
                </c:pt>
              </c:numCache>
            </c:numRef>
          </c:val>
          <c:smooth val="0"/>
          <c:extLst>
            <c:ext xmlns:c16="http://schemas.microsoft.com/office/drawing/2014/chart" uri="{C3380CC4-5D6E-409C-BE32-E72D297353CC}">
              <c16:uniqueId val="{00000001-1C12-43E3-87C7-59C4B7A6C38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2.72</c:v>
                </c:pt>
                <c:pt idx="4">
                  <c:v>5.38</c:v>
                </c:pt>
              </c:numCache>
            </c:numRef>
          </c:val>
          <c:extLst>
            <c:ext xmlns:c16="http://schemas.microsoft.com/office/drawing/2014/chart" uri="{C3380CC4-5D6E-409C-BE32-E72D297353CC}">
              <c16:uniqueId val="{00000000-7798-4A55-B009-6EFAF0BA610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15.85</c:v>
                </c:pt>
                <c:pt idx="4">
                  <c:v>12.7</c:v>
                </c:pt>
              </c:numCache>
            </c:numRef>
          </c:val>
          <c:smooth val="0"/>
          <c:extLst>
            <c:ext xmlns:c16="http://schemas.microsoft.com/office/drawing/2014/chart" uri="{C3380CC4-5D6E-409C-BE32-E72D297353CC}">
              <c16:uniqueId val="{00000001-7798-4A55-B009-6EFAF0BA610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2B2-4388-9B1D-E514E6F4F5D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92B2-4388-9B1D-E514E6F4F5D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0.01</c:v>
                </c:pt>
                <c:pt idx="4">
                  <c:v>0.28999999999999998</c:v>
                </c:pt>
              </c:numCache>
            </c:numRef>
          </c:val>
          <c:extLst>
            <c:ext xmlns:c16="http://schemas.microsoft.com/office/drawing/2014/chart" uri="{C3380CC4-5D6E-409C-BE32-E72D297353CC}">
              <c16:uniqueId val="{00000000-8D3D-455E-A27C-7391C236E50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53.44</c:v>
                </c:pt>
                <c:pt idx="4">
                  <c:v>43.71</c:v>
                </c:pt>
              </c:numCache>
            </c:numRef>
          </c:val>
          <c:smooth val="0"/>
          <c:extLst>
            <c:ext xmlns:c16="http://schemas.microsoft.com/office/drawing/2014/chart" uri="{C3380CC4-5D6E-409C-BE32-E72D297353CC}">
              <c16:uniqueId val="{00000001-8D3D-455E-A27C-7391C236E50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38.61</c:v>
                </c:pt>
                <c:pt idx="4">
                  <c:v>32.29</c:v>
                </c:pt>
              </c:numCache>
            </c:numRef>
          </c:val>
          <c:extLst>
            <c:ext xmlns:c16="http://schemas.microsoft.com/office/drawing/2014/chart" uri="{C3380CC4-5D6E-409C-BE32-E72D297353CC}">
              <c16:uniqueId val="{00000000-8EB5-498D-AAFE-A915709707D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47.03</c:v>
                </c:pt>
                <c:pt idx="4">
                  <c:v>40.67</c:v>
                </c:pt>
              </c:numCache>
            </c:numRef>
          </c:val>
          <c:smooth val="0"/>
          <c:extLst>
            <c:ext xmlns:c16="http://schemas.microsoft.com/office/drawing/2014/chart" uri="{C3380CC4-5D6E-409C-BE32-E72D297353CC}">
              <c16:uniqueId val="{00000001-8EB5-498D-AAFE-A915709707D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242.05</c:v>
                </c:pt>
                <c:pt idx="4">
                  <c:v>248.55</c:v>
                </c:pt>
              </c:numCache>
            </c:numRef>
          </c:val>
          <c:extLst>
            <c:ext xmlns:c16="http://schemas.microsoft.com/office/drawing/2014/chart" uri="{C3380CC4-5D6E-409C-BE32-E72D297353CC}">
              <c16:uniqueId val="{00000000-9AA3-479E-AF0F-72E5EDEE3E9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1001.3</c:v>
                </c:pt>
                <c:pt idx="4">
                  <c:v>1050.51</c:v>
                </c:pt>
              </c:numCache>
            </c:numRef>
          </c:val>
          <c:smooth val="0"/>
          <c:extLst>
            <c:ext xmlns:c16="http://schemas.microsoft.com/office/drawing/2014/chart" uri="{C3380CC4-5D6E-409C-BE32-E72D297353CC}">
              <c16:uniqueId val="{00000001-9AA3-479E-AF0F-72E5EDEE3E9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100</c:v>
                </c:pt>
                <c:pt idx="4">
                  <c:v>99.1</c:v>
                </c:pt>
              </c:numCache>
            </c:numRef>
          </c:val>
          <c:extLst>
            <c:ext xmlns:c16="http://schemas.microsoft.com/office/drawing/2014/chart" uri="{C3380CC4-5D6E-409C-BE32-E72D297353CC}">
              <c16:uniqueId val="{00000000-6569-48E1-A534-E09382ECBFA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81.88</c:v>
                </c:pt>
                <c:pt idx="4">
                  <c:v>82.65</c:v>
                </c:pt>
              </c:numCache>
            </c:numRef>
          </c:val>
          <c:smooth val="0"/>
          <c:extLst>
            <c:ext xmlns:c16="http://schemas.microsoft.com/office/drawing/2014/chart" uri="{C3380CC4-5D6E-409C-BE32-E72D297353CC}">
              <c16:uniqueId val="{00000001-6569-48E1-A534-E09382ECBFA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164.32</c:v>
                </c:pt>
                <c:pt idx="4">
                  <c:v>165.18</c:v>
                </c:pt>
              </c:numCache>
            </c:numRef>
          </c:val>
          <c:extLst>
            <c:ext xmlns:c16="http://schemas.microsoft.com/office/drawing/2014/chart" uri="{C3380CC4-5D6E-409C-BE32-E72D297353CC}">
              <c16:uniqueId val="{00000000-1C65-4707-91D2-2E2BC81A46E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187.55</c:v>
                </c:pt>
                <c:pt idx="4">
                  <c:v>186.3</c:v>
                </c:pt>
              </c:numCache>
            </c:numRef>
          </c:val>
          <c:smooth val="0"/>
          <c:extLst>
            <c:ext xmlns:c16="http://schemas.microsoft.com/office/drawing/2014/chart" uri="{C3380CC4-5D6E-409C-BE32-E72D297353CC}">
              <c16:uniqueId val="{00000001-1C65-4707-91D2-2E2BC81A46E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B21" zoomScale="90" zoomScaleNormal="9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福岡県　遠賀町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Cc2</v>
      </c>
      <c r="X8" s="78"/>
      <c r="Y8" s="78"/>
      <c r="Z8" s="78"/>
      <c r="AA8" s="78"/>
      <c r="AB8" s="78"/>
      <c r="AC8" s="78"/>
      <c r="AD8" s="79" t="str">
        <f>データ!$M$6</f>
        <v>非設置</v>
      </c>
      <c r="AE8" s="79"/>
      <c r="AF8" s="79"/>
      <c r="AG8" s="79"/>
      <c r="AH8" s="79"/>
      <c r="AI8" s="79"/>
      <c r="AJ8" s="79"/>
      <c r="AK8" s="3"/>
      <c r="AL8" s="75">
        <f>データ!S6</f>
        <v>19212</v>
      </c>
      <c r="AM8" s="75"/>
      <c r="AN8" s="75"/>
      <c r="AO8" s="75"/>
      <c r="AP8" s="75"/>
      <c r="AQ8" s="75"/>
      <c r="AR8" s="75"/>
      <c r="AS8" s="75"/>
      <c r="AT8" s="74">
        <f>データ!T6</f>
        <v>22.15</v>
      </c>
      <c r="AU8" s="74"/>
      <c r="AV8" s="74"/>
      <c r="AW8" s="74"/>
      <c r="AX8" s="74"/>
      <c r="AY8" s="74"/>
      <c r="AZ8" s="74"/>
      <c r="BA8" s="74"/>
      <c r="BB8" s="74">
        <f>データ!U6</f>
        <v>867.36</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59.62</v>
      </c>
      <c r="J10" s="74"/>
      <c r="K10" s="74"/>
      <c r="L10" s="74"/>
      <c r="M10" s="74"/>
      <c r="N10" s="74"/>
      <c r="O10" s="74"/>
      <c r="P10" s="74">
        <f>データ!P6</f>
        <v>84.01</v>
      </c>
      <c r="Q10" s="74"/>
      <c r="R10" s="74"/>
      <c r="S10" s="74"/>
      <c r="T10" s="74"/>
      <c r="U10" s="74"/>
      <c r="V10" s="74"/>
      <c r="W10" s="74">
        <f>データ!Q6</f>
        <v>100</v>
      </c>
      <c r="X10" s="74"/>
      <c r="Y10" s="74"/>
      <c r="Z10" s="74"/>
      <c r="AA10" s="74"/>
      <c r="AB10" s="74"/>
      <c r="AC10" s="74"/>
      <c r="AD10" s="75">
        <f>データ!R6</f>
        <v>3410</v>
      </c>
      <c r="AE10" s="75"/>
      <c r="AF10" s="75"/>
      <c r="AG10" s="75"/>
      <c r="AH10" s="75"/>
      <c r="AI10" s="75"/>
      <c r="AJ10" s="75"/>
      <c r="AK10" s="2"/>
      <c r="AL10" s="75">
        <f>データ!V6</f>
        <v>16134</v>
      </c>
      <c r="AM10" s="75"/>
      <c r="AN10" s="75"/>
      <c r="AO10" s="75"/>
      <c r="AP10" s="75"/>
      <c r="AQ10" s="75"/>
      <c r="AR10" s="75"/>
      <c r="AS10" s="75"/>
      <c r="AT10" s="74">
        <f>データ!W6</f>
        <v>3.88</v>
      </c>
      <c r="AU10" s="74"/>
      <c r="AV10" s="74"/>
      <c r="AW10" s="74"/>
      <c r="AX10" s="74"/>
      <c r="AY10" s="74"/>
      <c r="AZ10" s="74"/>
      <c r="BA10" s="74"/>
      <c r="BB10" s="74">
        <f>データ!X6</f>
        <v>4158.25</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mqdWK2vrPKtK9C6h/xumWO7S2Ynw7KUZd++AABTuTPpZkF9NNpa4wmahk3ZKeN+qE1B9be8nJEZS/Jm8qhM/g==" saltValue="j8wr5paVyE0hxAHKqS1WG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403849</v>
      </c>
      <c r="D6" s="33">
        <f t="shared" si="3"/>
        <v>46</v>
      </c>
      <c r="E6" s="33">
        <f t="shared" si="3"/>
        <v>17</v>
      </c>
      <c r="F6" s="33">
        <f t="shared" si="3"/>
        <v>1</v>
      </c>
      <c r="G6" s="33">
        <f t="shared" si="3"/>
        <v>0</v>
      </c>
      <c r="H6" s="33" t="str">
        <f t="shared" si="3"/>
        <v>福岡県　遠賀町</v>
      </c>
      <c r="I6" s="33" t="str">
        <f t="shared" si="3"/>
        <v>法適用</v>
      </c>
      <c r="J6" s="33" t="str">
        <f t="shared" si="3"/>
        <v>下水道事業</v>
      </c>
      <c r="K6" s="33" t="str">
        <f t="shared" si="3"/>
        <v>公共下水道</v>
      </c>
      <c r="L6" s="33" t="str">
        <f t="shared" si="3"/>
        <v>Cc2</v>
      </c>
      <c r="M6" s="33" t="str">
        <f t="shared" si="3"/>
        <v>非設置</v>
      </c>
      <c r="N6" s="34" t="str">
        <f t="shared" si="3"/>
        <v>-</v>
      </c>
      <c r="O6" s="34">
        <f t="shared" si="3"/>
        <v>59.62</v>
      </c>
      <c r="P6" s="34">
        <f t="shared" si="3"/>
        <v>84.01</v>
      </c>
      <c r="Q6" s="34">
        <f t="shared" si="3"/>
        <v>100</v>
      </c>
      <c r="R6" s="34">
        <f t="shared" si="3"/>
        <v>3410</v>
      </c>
      <c r="S6" s="34">
        <f t="shared" si="3"/>
        <v>19212</v>
      </c>
      <c r="T6" s="34">
        <f t="shared" si="3"/>
        <v>22.15</v>
      </c>
      <c r="U6" s="34">
        <f t="shared" si="3"/>
        <v>867.36</v>
      </c>
      <c r="V6" s="34">
        <f t="shared" si="3"/>
        <v>16134</v>
      </c>
      <c r="W6" s="34">
        <f t="shared" si="3"/>
        <v>3.88</v>
      </c>
      <c r="X6" s="34">
        <f t="shared" si="3"/>
        <v>4158.25</v>
      </c>
      <c r="Y6" s="35" t="str">
        <f>IF(Y7="",NA(),Y7)</f>
        <v>-</v>
      </c>
      <c r="Z6" s="35" t="str">
        <f t="shared" ref="Z6:AH6" si="4">IF(Z7="",NA(),Z7)</f>
        <v>-</v>
      </c>
      <c r="AA6" s="35" t="str">
        <f t="shared" si="4"/>
        <v>-</v>
      </c>
      <c r="AB6" s="35">
        <f t="shared" si="4"/>
        <v>100.83</v>
      </c>
      <c r="AC6" s="35">
        <f t="shared" si="4"/>
        <v>100.24</v>
      </c>
      <c r="AD6" s="35" t="str">
        <f t="shared" si="4"/>
        <v>-</v>
      </c>
      <c r="AE6" s="35" t="str">
        <f t="shared" si="4"/>
        <v>-</v>
      </c>
      <c r="AF6" s="35" t="str">
        <f t="shared" si="4"/>
        <v>-</v>
      </c>
      <c r="AG6" s="35">
        <f t="shared" si="4"/>
        <v>106.57</v>
      </c>
      <c r="AH6" s="35">
        <f t="shared" si="4"/>
        <v>107.21</v>
      </c>
      <c r="AI6" s="34" t="str">
        <f>IF(AI7="","",IF(AI7="-","【-】","【"&amp;SUBSTITUTE(TEXT(AI7,"#,##0.00"),"-","△")&amp;"】"))</f>
        <v>【106.67】</v>
      </c>
      <c r="AJ6" s="35" t="str">
        <f>IF(AJ7="",NA(),AJ7)</f>
        <v>-</v>
      </c>
      <c r="AK6" s="35" t="str">
        <f t="shared" ref="AK6:AS6" si="5">IF(AK7="",NA(),AK7)</f>
        <v>-</v>
      </c>
      <c r="AL6" s="35" t="str">
        <f t="shared" si="5"/>
        <v>-</v>
      </c>
      <c r="AM6" s="35">
        <f t="shared" si="5"/>
        <v>0.01</v>
      </c>
      <c r="AN6" s="35">
        <f t="shared" si="5"/>
        <v>0.28999999999999998</v>
      </c>
      <c r="AO6" s="35" t="str">
        <f t="shared" si="5"/>
        <v>-</v>
      </c>
      <c r="AP6" s="35" t="str">
        <f t="shared" si="5"/>
        <v>-</v>
      </c>
      <c r="AQ6" s="35" t="str">
        <f t="shared" si="5"/>
        <v>-</v>
      </c>
      <c r="AR6" s="35">
        <f t="shared" si="5"/>
        <v>53.44</v>
      </c>
      <c r="AS6" s="35">
        <f t="shared" si="5"/>
        <v>43.71</v>
      </c>
      <c r="AT6" s="34" t="str">
        <f>IF(AT7="","",IF(AT7="-","【-】","【"&amp;SUBSTITUTE(TEXT(AT7,"#,##0.00"),"-","△")&amp;"】"))</f>
        <v>【3.64】</v>
      </c>
      <c r="AU6" s="35" t="str">
        <f>IF(AU7="",NA(),AU7)</f>
        <v>-</v>
      </c>
      <c r="AV6" s="35" t="str">
        <f t="shared" ref="AV6:BD6" si="6">IF(AV7="",NA(),AV7)</f>
        <v>-</v>
      </c>
      <c r="AW6" s="35" t="str">
        <f t="shared" si="6"/>
        <v>-</v>
      </c>
      <c r="AX6" s="35">
        <f t="shared" si="6"/>
        <v>38.61</v>
      </c>
      <c r="AY6" s="35">
        <f t="shared" si="6"/>
        <v>32.29</v>
      </c>
      <c r="AZ6" s="35" t="str">
        <f t="shared" si="6"/>
        <v>-</v>
      </c>
      <c r="BA6" s="35" t="str">
        <f t="shared" si="6"/>
        <v>-</v>
      </c>
      <c r="BB6" s="35" t="str">
        <f t="shared" si="6"/>
        <v>-</v>
      </c>
      <c r="BC6" s="35">
        <f t="shared" si="6"/>
        <v>47.03</v>
      </c>
      <c r="BD6" s="35">
        <f t="shared" si="6"/>
        <v>40.67</v>
      </c>
      <c r="BE6" s="34" t="str">
        <f>IF(BE7="","",IF(BE7="-","【-】","【"&amp;SUBSTITUTE(TEXT(BE7,"#,##0.00"),"-","△")&amp;"】"))</f>
        <v>【67.52】</v>
      </c>
      <c r="BF6" s="35" t="str">
        <f>IF(BF7="",NA(),BF7)</f>
        <v>-</v>
      </c>
      <c r="BG6" s="35" t="str">
        <f t="shared" ref="BG6:BO6" si="7">IF(BG7="",NA(),BG7)</f>
        <v>-</v>
      </c>
      <c r="BH6" s="35" t="str">
        <f t="shared" si="7"/>
        <v>-</v>
      </c>
      <c r="BI6" s="35">
        <f t="shared" si="7"/>
        <v>242.05</v>
      </c>
      <c r="BJ6" s="35">
        <f t="shared" si="7"/>
        <v>248.55</v>
      </c>
      <c r="BK6" s="35" t="str">
        <f t="shared" si="7"/>
        <v>-</v>
      </c>
      <c r="BL6" s="35" t="str">
        <f t="shared" si="7"/>
        <v>-</v>
      </c>
      <c r="BM6" s="35" t="str">
        <f t="shared" si="7"/>
        <v>-</v>
      </c>
      <c r="BN6" s="35">
        <f t="shared" si="7"/>
        <v>1001.3</v>
      </c>
      <c r="BO6" s="35">
        <f t="shared" si="7"/>
        <v>1050.51</v>
      </c>
      <c r="BP6" s="34" t="str">
        <f>IF(BP7="","",IF(BP7="-","【-】","【"&amp;SUBSTITUTE(TEXT(BP7,"#,##0.00"),"-","△")&amp;"】"))</f>
        <v>【705.21】</v>
      </c>
      <c r="BQ6" s="35" t="str">
        <f>IF(BQ7="",NA(),BQ7)</f>
        <v>-</v>
      </c>
      <c r="BR6" s="35" t="str">
        <f t="shared" ref="BR6:BZ6" si="8">IF(BR7="",NA(),BR7)</f>
        <v>-</v>
      </c>
      <c r="BS6" s="35" t="str">
        <f t="shared" si="8"/>
        <v>-</v>
      </c>
      <c r="BT6" s="35">
        <f t="shared" si="8"/>
        <v>100</v>
      </c>
      <c r="BU6" s="35">
        <f t="shared" si="8"/>
        <v>99.1</v>
      </c>
      <c r="BV6" s="35" t="str">
        <f t="shared" si="8"/>
        <v>-</v>
      </c>
      <c r="BW6" s="35" t="str">
        <f t="shared" si="8"/>
        <v>-</v>
      </c>
      <c r="BX6" s="35" t="str">
        <f t="shared" si="8"/>
        <v>-</v>
      </c>
      <c r="BY6" s="35">
        <f t="shared" si="8"/>
        <v>81.88</v>
      </c>
      <c r="BZ6" s="35">
        <f t="shared" si="8"/>
        <v>82.65</v>
      </c>
      <c r="CA6" s="34" t="str">
        <f>IF(CA7="","",IF(CA7="-","【-】","【"&amp;SUBSTITUTE(TEXT(CA7,"#,##0.00"),"-","△")&amp;"】"))</f>
        <v>【98.96】</v>
      </c>
      <c r="CB6" s="35" t="str">
        <f>IF(CB7="",NA(),CB7)</f>
        <v>-</v>
      </c>
      <c r="CC6" s="35" t="str">
        <f t="shared" ref="CC6:CK6" si="9">IF(CC7="",NA(),CC7)</f>
        <v>-</v>
      </c>
      <c r="CD6" s="35" t="str">
        <f t="shared" si="9"/>
        <v>-</v>
      </c>
      <c r="CE6" s="35">
        <f t="shared" si="9"/>
        <v>164.32</v>
      </c>
      <c r="CF6" s="35">
        <f t="shared" si="9"/>
        <v>165.18</v>
      </c>
      <c r="CG6" s="35" t="str">
        <f t="shared" si="9"/>
        <v>-</v>
      </c>
      <c r="CH6" s="35" t="str">
        <f t="shared" si="9"/>
        <v>-</v>
      </c>
      <c r="CI6" s="35" t="str">
        <f t="shared" si="9"/>
        <v>-</v>
      </c>
      <c r="CJ6" s="35">
        <f t="shared" si="9"/>
        <v>187.55</v>
      </c>
      <c r="CK6" s="35">
        <f t="shared" si="9"/>
        <v>186.3</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f t="shared" si="10"/>
        <v>50.94</v>
      </c>
      <c r="CV6" s="35">
        <f t="shared" si="10"/>
        <v>50.53</v>
      </c>
      <c r="CW6" s="34" t="str">
        <f>IF(CW7="","",IF(CW7="-","【-】","【"&amp;SUBSTITUTE(TEXT(CW7,"#,##0.00"),"-","△")&amp;"】"))</f>
        <v>【59.57】</v>
      </c>
      <c r="CX6" s="35" t="str">
        <f>IF(CX7="",NA(),CX7)</f>
        <v>-</v>
      </c>
      <c r="CY6" s="35" t="str">
        <f t="shared" ref="CY6:DG6" si="11">IF(CY7="",NA(),CY7)</f>
        <v>-</v>
      </c>
      <c r="CZ6" s="35" t="str">
        <f t="shared" si="11"/>
        <v>-</v>
      </c>
      <c r="DA6" s="35">
        <f t="shared" si="11"/>
        <v>90.34</v>
      </c>
      <c r="DB6" s="35">
        <f t="shared" si="11"/>
        <v>91.14</v>
      </c>
      <c r="DC6" s="35" t="str">
        <f t="shared" si="11"/>
        <v>-</v>
      </c>
      <c r="DD6" s="35" t="str">
        <f t="shared" si="11"/>
        <v>-</v>
      </c>
      <c r="DE6" s="35" t="str">
        <f t="shared" si="11"/>
        <v>-</v>
      </c>
      <c r="DF6" s="35">
        <f t="shared" si="11"/>
        <v>82.55</v>
      </c>
      <c r="DG6" s="35">
        <f t="shared" si="11"/>
        <v>82.08</v>
      </c>
      <c r="DH6" s="34" t="str">
        <f>IF(DH7="","",IF(DH7="-","【-】","【"&amp;SUBSTITUTE(TEXT(DH7,"#,##0.00"),"-","△")&amp;"】"))</f>
        <v>【95.57】</v>
      </c>
      <c r="DI6" s="35" t="str">
        <f>IF(DI7="",NA(),DI7)</f>
        <v>-</v>
      </c>
      <c r="DJ6" s="35" t="str">
        <f t="shared" ref="DJ6:DR6" si="12">IF(DJ7="",NA(),DJ7)</f>
        <v>-</v>
      </c>
      <c r="DK6" s="35" t="str">
        <f t="shared" si="12"/>
        <v>-</v>
      </c>
      <c r="DL6" s="35">
        <f t="shared" si="12"/>
        <v>2.72</v>
      </c>
      <c r="DM6" s="35">
        <f t="shared" si="12"/>
        <v>5.38</v>
      </c>
      <c r="DN6" s="35" t="str">
        <f t="shared" si="12"/>
        <v>-</v>
      </c>
      <c r="DO6" s="35" t="str">
        <f t="shared" si="12"/>
        <v>-</v>
      </c>
      <c r="DP6" s="35" t="str">
        <f t="shared" si="12"/>
        <v>-</v>
      </c>
      <c r="DQ6" s="35">
        <f t="shared" si="12"/>
        <v>15.85</v>
      </c>
      <c r="DR6" s="35">
        <f t="shared" si="12"/>
        <v>12.7</v>
      </c>
      <c r="DS6" s="34" t="str">
        <f>IF(DS7="","",IF(DS7="-","【-】","【"&amp;SUBSTITUTE(TEXT(DS7,"#,##0.00"),"-","△")&amp;"】"))</f>
        <v>【36.52】</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【5.72】</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0.15</v>
      </c>
      <c r="EN6" s="35">
        <f t="shared" si="14"/>
        <v>1.65</v>
      </c>
      <c r="EO6" s="34" t="str">
        <f>IF(EO7="","",IF(EO7="-","【-】","【"&amp;SUBSTITUTE(TEXT(EO7,"#,##0.00"),"-","△")&amp;"】"))</f>
        <v>【0.30】</v>
      </c>
    </row>
    <row r="7" spans="1:148" s="36" customFormat="1" x14ac:dyDescent="0.15">
      <c r="A7" s="28"/>
      <c r="B7" s="37">
        <v>2020</v>
      </c>
      <c r="C7" s="37">
        <v>403849</v>
      </c>
      <c r="D7" s="37">
        <v>46</v>
      </c>
      <c r="E7" s="37">
        <v>17</v>
      </c>
      <c r="F7" s="37">
        <v>1</v>
      </c>
      <c r="G7" s="37">
        <v>0</v>
      </c>
      <c r="H7" s="37" t="s">
        <v>96</v>
      </c>
      <c r="I7" s="37" t="s">
        <v>97</v>
      </c>
      <c r="J7" s="37" t="s">
        <v>98</v>
      </c>
      <c r="K7" s="37" t="s">
        <v>99</v>
      </c>
      <c r="L7" s="37" t="s">
        <v>100</v>
      </c>
      <c r="M7" s="37" t="s">
        <v>101</v>
      </c>
      <c r="N7" s="38" t="s">
        <v>102</v>
      </c>
      <c r="O7" s="38">
        <v>59.62</v>
      </c>
      <c r="P7" s="38">
        <v>84.01</v>
      </c>
      <c r="Q7" s="38">
        <v>100</v>
      </c>
      <c r="R7" s="38">
        <v>3410</v>
      </c>
      <c r="S7" s="38">
        <v>19212</v>
      </c>
      <c r="T7" s="38">
        <v>22.15</v>
      </c>
      <c r="U7" s="38">
        <v>867.36</v>
      </c>
      <c r="V7" s="38">
        <v>16134</v>
      </c>
      <c r="W7" s="38">
        <v>3.88</v>
      </c>
      <c r="X7" s="38">
        <v>4158.25</v>
      </c>
      <c r="Y7" s="38" t="s">
        <v>102</v>
      </c>
      <c r="Z7" s="38" t="s">
        <v>102</v>
      </c>
      <c r="AA7" s="38" t="s">
        <v>102</v>
      </c>
      <c r="AB7" s="38">
        <v>100.83</v>
      </c>
      <c r="AC7" s="38">
        <v>100.24</v>
      </c>
      <c r="AD7" s="38" t="s">
        <v>102</v>
      </c>
      <c r="AE7" s="38" t="s">
        <v>102</v>
      </c>
      <c r="AF7" s="38" t="s">
        <v>102</v>
      </c>
      <c r="AG7" s="38">
        <v>106.57</v>
      </c>
      <c r="AH7" s="38">
        <v>107.21</v>
      </c>
      <c r="AI7" s="38">
        <v>106.67</v>
      </c>
      <c r="AJ7" s="38" t="s">
        <v>102</v>
      </c>
      <c r="AK7" s="38" t="s">
        <v>102</v>
      </c>
      <c r="AL7" s="38" t="s">
        <v>102</v>
      </c>
      <c r="AM7" s="38">
        <v>0.01</v>
      </c>
      <c r="AN7" s="38">
        <v>0.28999999999999998</v>
      </c>
      <c r="AO7" s="38" t="s">
        <v>102</v>
      </c>
      <c r="AP7" s="38" t="s">
        <v>102</v>
      </c>
      <c r="AQ7" s="38" t="s">
        <v>102</v>
      </c>
      <c r="AR7" s="38">
        <v>53.44</v>
      </c>
      <c r="AS7" s="38">
        <v>43.71</v>
      </c>
      <c r="AT7" s="38">
        <v>3.64</v>
      </c>
      <c r="AU7" s="38" t="s">
        <v>102</v>
      </c>
      <c r="AV7" s="38" t="s">
        <v>102</v>
      </c>
      <c r="AW7" s="38" t="s">
        <v>102</v>
      </c>
      <c r="AX7" s="38">
        <v>38.61</v>
      </c>
      <c r="AY7" s="38">
        <v>32.29</v>
      </c>
      <c r="AZ7" s="38" t="s">
        <v>102</v>
      </c>
      <c r="BA7" s="38" t="s">
        <v>102</v>
      </c>
      <c r="BB7" s="38" t="s">
        <v>102</v>
      </c>
      <c r="BC7" s="38">
        <v>47.03</v>
      </c>
      <c r="BD7" s="38">
        <v>40.67</v>
      </c>
      <c r="BE7" s="38">
        <v>67.52</v>
      </c>
      <c r="BF7" s="38" t="s">
        <v>102</v>
      </c>
      <c r="BG7" s="38" t="s">
        <v>102</v>
      </c>
      <c r="BH7" s="38" t="s">
        <v>102</v>
      </c>
      <c r="BI7" s="38">
        <v>242.05</v>
      </c>
      <c r="BJ7" s="38">
        <v>248.55</v>
      </c>
      <c r="BK7" s="38" t="s">
        <v>102</v>
      </c>
      <c r="BL7" s="38" t="s">
        <v>102</v>
      </c>
      <c r="BM7" s="38" t="s">
        <v>102</v>
      </c>
      <c r="BN7" s="38">
        <v>1001.3</v>
      </c>
      <c r="BO7" s="38">
        <v>1050.51</v>
      </c>
      <c r="BP7" s="38">
        <v>705.21</v>
      </c>
      <c r="BQ7" s="38" t="s">
        <v>102</v>
      </c>
      <c r="BR7" s="38" t="s">
        <v>102</v>
      </c>
      <c r="BS7" s="38" t="s">
        <v>102</v>
      </c>
      <c r="BT7" s="38">
        <v>100</v>
      </c>
      <c r="BU7" s="38">
        <v>99.1</v>
      </c>
      <c r="BV7" s="38" t="s">
        <v>102</v>
      </c>
      <c r="BW7" s="38" t="s">
        <v>102</v>
      </c>
      <c r="BX7" s="38" t="s">
        <v>102</v>
      </c>
      <c r="BY7" s="38">
        <v>81.88</v>
      </c>
      <c r="BZ7" s="38">
        <v>82.65</v>
      </c>
      <c r="CA7" s="38">
        <v>98.96</v>
      </c>
      <c r="CB7" s="38" t="s">
        <v>102</v>
      </c>
      <c r="CC7" s="38" t="s">
        <v>102</v>
      </c>
      <c r="CD7" s="38" t="s">
        <v>102</v>
      </c>
      <c r="CE7" s="38">
        <v>164.32</v>
      </c>
      <c r="CF7" s="38">
        <v>165.18</v>
      </c>
      <c r="CG7" s="38" t="s">
        <v>102</v>
      </c>
      <c r="CH7" s="38" t="s">
        <v>102</v>
      </c>
      <c r="CI7" s="38" t="s">
        <v>102</v>
      </c>
      <c r="CJ7" s="38">
        <v>187.55</v>
      </c>
      <c r="CK7" s="38">
        <v>186.3</v>
      </c>
      <c r="CL7" s="38">
        <v>134.52000000000001</v>
      </c>
      <c r="CM7" s="38" t="s">
        <v>102</v>
      </c>
      <c r="CN7" s="38" t="s">
        <v>102</v>
      </c>
      <c r="CO7" s="38" t="s">
        <v>102</v>
      </c>
      <c r="CP7" s="38" t="s">
        <v>102</v>
      </c>
      <c r="CQ7" s="38" t="s">
        <v>102</v>
      </c>
      <c r="CR7" s="38" t="s">
        <v>102</v>
      </c>
      <c r="CS7" s="38" t="s">
        <v>102</v>
      </c>
      <c r="CT7" s="38" t="s">
        <v>102</v>
      </c>
      <c r="CU7" s="38">
        <v>50.94</v>
      </c>
      <c r="CV7" s="38">
        <v>50.53</v>
      </c>
      <c r="CW7" s="38">
        <v>59.57</v>
      </c>
      <c r="CX7" s="38" t="s">
        <v>102</v>
      </c>
      <c r="CY7" s="38" t="s">
        <v>102</v>
      </c>
      <c r="CZ7" s="38" t="s">
        <v>102</v>
      </c>
      <c r="DA7" s="38">
        <v>90.34</v>
      </c>
      <c r="DB7" s="38">
        <v>91.14</v>
      </c>
      <c r="DC7" s="38" t="s">
        <v>102</v>
      </c>
      <c r="DD7" s="38" t="s">
        <v>102</v>
      </c>
      <c r="DE7" s="38" t="s">
        <v>102</v>
      </c>
      <c r="DF7" s="38">
        <v>82.55</v>
      </c>
      <c r="DG7" s="38">
        <v>82.08</v>
      </c>
      <c r="DH7" s="38">
        <v>95.57</v>
      </c>
      <c r="DI7" s="38" t="s">
        <v>102</v>
      </c>
      <c r="DJ7" s="38" t="s">
        <v>102</v>
      </c>
      <c r="DK7" s="38" t="s">
        <v>102</v>
      </c>
      <c r="DL7" s="38">
        <v>2.72</v>
      </c>
      <c r="DM7" s="38">
        <v>5.38</v>
      </c>
      <c r="DN7" s="38" t="s">
        <v>102</v>
      </c>
      <c r="DO7" s="38" t="s">
        <v>102</v>
      </c>
      <c r="DP7" s="38" t="s">
        <v>102</v>
      </c>
      <c r="DQ7" s="38">
        <v>15.85</v>
      </c>
      <c r="DR7" s="38">
        <v>12.7</v>
      </c>
      <c r="DS7" s="38">
        <v>36.520000000000003</v>
      </c>
      <c r="DT7" s="38" t="s">
        <v>102</v>
      </c>
      <c r="DU7" s="38" t="s">
        <v>102</v>
      </c>
      <c r="DV7" s="38" t="s">
        <v>102</v>
      </c>
      <c r="DW7" s="38">
        <v>0</v>
      </c>
      <c r="DX7" s="38">
        <v>0</v>
      </c>
      <c r="DY7" s="38" t="s">
        <v>102</v>
      </c>
      <c r="DZ7" s="38" t="s">
        <v>102</v>
      </c>
      <c r="EA7" s="38" t="s">
        <v>102</v>
      </c>
      <c r="EB7" s="38">
        <v>0</v>
      </c>
      <c r="EC7" s="38">
        <v>0</v>
      </c>
      <c r="ED7" s="38">
        <v>5.72</v>
      </c>
      <c r="EE7" s="38" t="s">
        <v>102</v>
      </c>
      <c r="EF7" s="38" t="s">
        <v>102</v>
      </c>
      <c r="EG7" s="38" t="s">
        <v>102</v>
      </c>
      <c r="EH7" s="38">
        <v>0</v>
      </c>
      <c r="EI7" s="38">
        <v>0</v>
      </c>
      <c r="EJ7" s="38" t="s">
        <v>102</v>
      </c>
      <c r="EK7" s="38" t="s">
        <v>102</v>
      </c>
      <c r="EL7" s="38" t="s">
        <v>102</v>
      </c>
      <c r="EM7" s="38">
        <v>0.15</v>
      </c>
      <c r="EN7" s="38">
        <v>1.65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DATEVALUE($B7+12-B11&amp;"/1/"&amp;B12)</f>
        <v>46753</v>
      </c>
      <c r="C10" s="41">
        <f>DATEVALUE($B7+12-C11&amp;"/1/"&amp;C12)</f>
        <v>47119</v>
      </c>
      <c r="D10" s="41">
        <f>DATEVALUE($B7+12-D11&amp;"/1/"&amp;D12)</f>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2022-01-20T08:59:18Z</cp:lastPrinted>
  <dcterms:created xsi:type="dcterms:W3CDTF">2021-12-03T07:18:51Z</dcterms:created>
  <dcterms:modified xsi:type="dcterms:W3CDTF">2022-01-21T03:22:41Z</dcterms:modified>
  <cp:category/>
</cp:coreProperties>
</file>